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58" activeTab="6"/>
  </bookViews>
  <sheets>
    <sheet name="Титульный" sheetId="1" r:id="rId1"/>
    <sheet name="ТС_цены одноставка" sheetId="2" r:id="rId2"/>
    <sheet name="ТС_цены 2" sheetId="3" r:id="rId3"/>
    <sheet name="Потреб. характеристики" sheetId="4" r:id="rId4"/>
    <sheet name="ТС_ИП" sheetId="5" r:id="rId5"/>
    <sheet name="ТС_доступ" sheetId="6" r:id="rId6"/>
    <sheet name="ТС_показатели" sheetId="7" r:id="rId7"/>
    <sheet name="Ссылки на публикации" sheetId="8" r:id="rId8"/>
  </sheets>
  <externalReferences>
    <externalReference r:id="rId11"/>
    <externalReference r:id="rId12"/>
  </externalReferences>
  <definedNames>
    <definedName name="fil" localSheetId="5">'[2]Титульный'!$F$26</definedName>
    <definedName name="fil">'Титульный'!$F$26</definedName>
    <definedName name="god" localSheetId="5">'[2]Титульный'!$F$20</definedName>
    <definedName name="god">'Титульный'!$F$20</definedName>
    <definedName name="inn" localSheetId="5">'[2]Титульный'!$F$28</definedName>
    <definedName name="inn">'Титульный'!$F$28</definedName>
    <definedName name="kind_of_activity">'[1]TEHSHEET'!$B$19:$B$25</definedName>
    <definedName name="kpp" localSheetId="5">'[2]Титульный'!$F$29</definedName>
    <definedName name="kpp">'Титульный'!$F$29</definedName>
    <definedName name="logical">'[1]TEHSHEET'!$B$3:$B$4</definedName>
    <definedName name="mo" localSheetId="5">'[2]Титульный'!$G$34</definedName>
    <definedName name="mo">'Титульный'!$G$34</definedName>
    <definedName name="MR_LIST">'[1]REESTR'!$D$2:$D$60</definedName>
    <definedName name="oktmo" localSheetId="5">'[2]Титульный'!$G$35</definedName>
    <definedName name="oktmo">'Титульный'!$G$35</definedName>
    <definedName name="org" localSheetId="5">'[2]Титульный'!$F$24</definedName>
    <definedName name="org">'Титульный'!$F$24</definedName>
    <definedName name="region_name" localSheetId="5">'[2]Титульный'!$E$18</definedName>
    <definedName name="region_name">'Титульный'!$E$18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_xlnm.Print_Titles" localSheetId="6">'ТС_показатели'!$18:$19</definedName>
  </definedNames>
  <calcPr fullCalcOnLoad="1"/>
</workbook>
</file>

<file path=xl/sharedStrings.xml><?xml version="1.0" encoding="utf-8"?>
<sst xmlns="http://schemas.openxmlformats.org/spreadsheetml/2006/main" count="637" uniqueCount="374">
  <si>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</si>
  <si>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</si>
  <si>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</si>
  <si>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</si>
  <si>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</si>
  <si>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</si>
  <si>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</si>
  <si>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</si>
  <si>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ПОДРАЗДЕЛЕНИЯ</t>
  </si>
  <si>
    <t>(заполняется, 
если в ячейке "F11" - "да")</t>
  </si>
  <si>
    <t>Наличие 2-ставочного тарифа</t>
  </si>
  <si>
    <t>Вид деятельности</t>
  </si>
  <si>
    <t>Вид тарифа на передачу тепловой энергии</t>
  </si>
  <si>
    <t>Наименование МР</t>
  </si>
  <si>
    <t>Наименование</t>
  </si>
  <si>
    <t>ОКТМО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</si>
  <si>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</si>
  <si>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</si>
  <si>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</si>
  <si>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</si>
  <si>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</si>
  <si>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</si>
  <si>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</si>
  <si>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</si>
  <si>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</si>
  <si>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</si>
  <si>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</si>
  <si>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</si>
  <si>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</si>
  <si>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</si>
  <si>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</si>
  <si>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</si>
  <si>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</si>
  <si>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</si>
  <si>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</si>
  <si>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</si>
  <si>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</si>
  <si>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</si>
  <si>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</si>
  <si>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</si>
  <si>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</si>
  <si>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</si>
  <si>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Наименование организации</t>
  </si>
  <si>
    <t>ИНН</t>
  </si>
  <si>
    <t xml:space="preserve">КПП </t>
  </si>
  <si>
    <t>Отметка об учтенном НДС</t>
  </si>
  <si>
    <t>Муниципальный район</t>
  </si>
  <si>
    <t>Муниципальное образование</t>
  </si>
  <si>
    <t>№ п/п</t>
  </si>
  <si>
    <t>Тариф на тепловую энергию / дифференциация по видам теплоносителя</t>
  </si>
  <si>
    <t>Бюджетные потребители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</si>
  <si>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</si>
  <si>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</si>
  <si>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</si>
  <si>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</si>
  <si>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</si>
  <si>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</si>
  <si>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</si>
  <si>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</si>
  <si>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</si>
  <si>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</si>
  <si>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</t>
  </si>
  <si>
    <t>Тариф без дифференциации по видам теплоносителя</t>
  </si>
  <si>
    <t>через тепловую сеть</t>
  </si>
  <si>
    <t>1.2</t>
  </si>
  <si>
    <t>отпуск с коллекторов</t>
  </si>
  <si>
    <t>Горячая вода, в том числе</t>
  </si>
  <si>
    <t>2.2</t>
  </si>
  <si>
    <t>3.1</t>
  </si>
  <si>
    <t>Отборный пар всего, в том числе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</si>
  <si>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</si>
  <si>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</si>
  <si>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</si>
  <si>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</si>
  <si>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</si>
  <si>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</si>
  <si>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</si>
  <si>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</si>
  <si>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</si>
  <si>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first</t>
  </si>
  <si>
    <t>end</t>
  </si>
  <si>
    <t>Информация о ценах (тарифах) на регулируемые товары и услуги и надбавках к этим ценам (тарифам) (одноставочные тарифы)</t>
  </si>
  <si>
    <t>Удалить</t>
  </si>
  <si>
    <t>Наименование показателя</t>
  </si>
  <si>
    <t>Единица измерения</t>
  </si>
  <si>
    <t>Значение</t>
  </si>
  <si>
    <t>1</t>
  </si>
  <si>
    <t>2</t>
  </si>
  <si>
    <t>4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</si>
  <si>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</si>
  <si>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</si>
  <si>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</si>
  <si>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</si>
  <si>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</si>
  <si>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</si>
  <si>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</si>
  <si>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</si>
  <si>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</si>
  <si>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</si>
  <si>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</si>
  <si>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</si>
  <si>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</si>
  <si>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</si>
  <si>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</si>
  <si>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</si>
  <si>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</si>
  <si>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</si>
  <si>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</si>
  <si>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</si>
  <si>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</si>
  <si>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</si>
  <si>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</si>
  <si>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</si>
  <si>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</si>
  <si>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</si>
  <si>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</si>
  <si>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</si>
  <si>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</si>
  <si>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</si>
  <si>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</si>
  <si>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</si>
  <si>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</si>
  <si>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</si>
  <si>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</si>
  <si>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</si>
  <si>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</si>
  <si>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</si>
  <si>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</si>
  <si>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</si>
  <si>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</si>
  <si>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</si>
  <si>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</si>
  <si>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</si>
  <si>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</si>
  <si>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</si>
  <si>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</si>
  <si>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</si>
  <si>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</si>
  <si>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</si>
  <si>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</si>
  <si>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</si>
  <si>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</si>
  <si>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</si>
  <si>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</si>
  <si>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</si>
  <si>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</si>
  <si>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</si>
  <si>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</si>
  <si>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</si>
  <si>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</si>
  <si>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</si>
  <si>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</si>
  <si>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</si>
  <si>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</si>
  <si>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</si>
  <si>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</si>
  <si>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</si>
  <si>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</si>
  <si>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</si>
  <si>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</si>
  <si>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</si>
  <si>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</si>
  <si>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</si>
  <si>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</si>
  <si>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</si>
  <si>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Мероприятие №1</t>
  </si>
  <si>
    <t>Мероприятие №2</t>
  </si>
  <si>
    <t>7.9.</t>
  </si>
  <si>
    <t>4.3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</si>
  <si>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</si>
  <si>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</si>
  <si>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</si>
  <si>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</si>
  <si>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</si>
  <si>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</si>
  <si>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</si>
  <si>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</si>
  <si>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</si>
  <si>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</si>
  <si>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3.2.2</t>
  </si>
  <si>
    <t>3.2.3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</si>
  <si>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</si>
  <si>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</si>
  <si>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</si>
  <si>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</si>
  <si>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</si>
  <si>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</si>
  <si>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</si>
  <si>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</si>
  <si>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</si>
  <si>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</si>
  <si>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</si>
  <si>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</si>
  <si>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</si>
  <si>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</si>
  <si>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</si>
  <si>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</si>
  <si>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</si>
  <si>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</si>
  <si>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</si>
  <si>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</si>
  <si>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</si>
  <si>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</si>
  <si>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</si>
  <si>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</si>
  <si>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</si>
  <si>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</si>
  <si>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</si>
  <si>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</si>
  <si>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</si>
  <si>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</si>
  <si>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</si>
  <si>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</si>
  <si>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</si>
  <si>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</si>
  <si>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</si>
  <si>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</si>
  <si>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</si>
  <si>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</si>
  <si>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</si>
  <si>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</si>
  <si>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</si>
  <si>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</si>
  <si>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</si>
  <si>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</si>
  <si>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</si>
  <si>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</si>
  <si>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</si>
  <si>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</si>
  <si>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</si>
  <si>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</si>
  <si>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</si>
  <si>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</si>
  <si>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</si>
  <si>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</si>
  <si>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</si>
  <si>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</si>
  <si>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</si>
  <si>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</si>
  <si>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</si>
  <si>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</si>
  <si>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</si>
  <si>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</si>
  <si>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</si>
  <si>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</si>
  <si>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</si>
  <si>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</si>
  <si>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</si>
  <si>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</si>
  <si>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</si>
  <si>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</si>
  <si>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</si>
  <si>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Расходы на топливо всего</t>
  </si>
  <si>
    <t>в том числе по видам топлив</t>
  </si>
  <si>
    <t>уголь каменный</t>
  </si>
  <si>
    <t>тн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</si>
  <si>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</si>
  <si>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</si>
  <si>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</si>
  <si>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</si>
  <si>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</si>
  <si>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</si>
  <si>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</si>
  <si>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</si>
  <si>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</si>
  <si>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</si>
  <si>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</si>
  <si>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4.4</t>
  </si>
  <si>
    <t>Сайт</t>
  </si>
  <si>
    <t>Прочая информация (по усмотрению регулируемой организации)</t>
  </si>
  <si>
    <t>Прочие (с расшифровкой)</t>
  </si>
  <si>
    <r>
      <t>1,2-2,5 кг/см</t>
    </r>
    <r>
      <rPr>
        <vertAlign val="superscript"/>
        <sz val="12"/>
        <rFont val="Tahoma"/>
        <family val="2"/>
      </rPr>
      <t>2</t>
    </r>
  </si>
  <si>
    <r>
      <t>2,5-7 кг/см</t>
    </r>
    <r>
      <rPr>
        <vertAlign val="superscript"/>
        <sz val="12"/>
        <rFont val="Tahoma"/>
        <family val="2"/>
      </rPr>
      <t>2</t>
    </r>
  </si>
  <si>
    <r>
      <t>7-13 кг/см</t>
    </r>
    <r>
      <rPr>
        <vertAlign val="superscript"/>
        <sz val="12"/>
        <rFont val="Tahoma"/>
        <family val="2"/>
      </rPr>
      <t>2</t>
    </r>
  </si>
  <si>
    <r>
      <t>&gt; 13 кг/см</t>
    </r>
    <r>
      <rPr>
        <vertAlign val="superscript"/>
        <sz val="12"/>
        <rFont val="Tahoma"/>
        <family val="2"/>
      </rPr>
      <t>2</t>
    </r>
  </si>
  <si>
    <t xml:space="preserve">Информация о ценах (тарифах) на регулируемые товары и услуги </t>
  </si>
  <si>
    <t>Вид регулируемой деятельности (производство, передача  тепловой энергии)</t>
  </si>
  <si>
    <t>мазут</t>
  </si>
  <si>
    <t>электроэнергия</t>
  </si>
  <si>
    <t xml:space="preserve">Управления по тарифному регулированию Мурманской области </t>
  </si>
  <si>
    <t xml:space="preserve">                                                            Управления по тарифному регулированию Мурманской области </t>
  </si>
  <si>
    <t>Приложение № 3.1</t>
  </si>
  <si>
    <t>Приложение № 3.2</t>
  </si>
  <si>
    <t>Приложение № 3.4</t>
  </si>
  <si>
    <t>Приложение № 3.6</t>
  </si>
  <si>
    <t>Приложение № 3.9</t>
  </si>
  <si>
    <t>от  26.05.2011 № 29</t>
  </si>
  <si>
    <t>от 26.05.2011  № 29</t>
  </si>
  <si>
    <t xml:space="preserve">                                         Приложение № 3.8</t>
  </si>
  <si>
    <t xml:space="preserve">                                        от  26.05.2011 № 29</t>
  </si>
  <si>
    <t>от   26.05.2011 № 29</t>
  </si>
  <si>
    <t>к приказу</t>
  </si>
  <si>
    <t xml:space="preserve">                                                        к приказу</t>
  </si>
  <si>
    <t>Мурманская область</t>
  </si>
  <si>
    <t>нет</t>
  </si>
  <si>
    <t>ПЛАН</t>
  </si>
  <si>
    <t>Нет</t>
  </si>
  <si>
    <t xml:space="preserve">производство, передача и сбыт тепловой электроэнергии </t>
  </si>
  <si>
    <t>руб./Гкал</t>
  </si>
  <si>
    <t>Мурманск</t>
  </si>
  <si>
    <t>47701000</t>
  </si>
  <si>
    <t>Отчетность представлена без НДС</t>
  </si>
  <si>
    <t>Управление по тарифному регулированию Мурманской области</t>
  </si>
  <si>
    <t>-</t>
  </si>
  <si>
    <t>Значение*</t>
  </si>
  <si>
    <t>производство, передача и сбыт тепловой энергии</t>
  </si>
  <si>
    <t>тыс. кВтч</t>
  </si>
  <si>
    <t>тыс. тонн</t>
  </si>
  <si>
    <t>Приложение № 3.7</t>
  </si>
  <si>
    <t>от 26.05.2011 № 29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</si>
  <si>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</si>
  <si>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</si>
  <si>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</si>
  <si>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</si>
  <si>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в том числе по системам теплоснабжения:</t>
  </si>
  <si>
    <t>Справочно: количество выданных техусловий на подключение</t>
  </si>
  <si>
    <t>ОАО "Мурманский морской рыбный порт"</t>
  </si>
  <si>
    <t>5190146332</t>
  </si>
  <si>
    <t>519950001</t>
  </si>
  <si>
    <t>183001, г. Мурманск, ул. Траловая, д. 12</t>
  </si>
  <si>
    <t>Соколов Владимир Витальевич</t>
  </si>
  <si>
    <t xml:space="preserve">(8152) 48 72 22  </t>
  </si>
  <si>
    <t>Астафьева Раиса Алексеевна</t>
  </si>
  <si>
    <t>(8152) 28 67 38</t>
  </si>
  <si>
    <t>через тепловые сети ОАО "Мурманский морской рыбный порт"</t>
  </si>
  <si>
    <t>через тепловые сети ОАО "Мурманэнергосбыт"</t>
  </si>
  <si>
    <t>www.portofmurmansk.ru</t>
  </si>
  <si>
    <t>mail@mmrp.murmansk.ru</t>
  </si>
  <si>
    <t>Количество поданных заявок на подключение к системе теплоснабжения :</t>
  </si>
  <si>
    <t>Приложение № 3.5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</si>
  <si>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</t>
  </si>
  <si>
    <t>3</t>
  </si>
  <si>
    <t>Количество часов ( 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</si>
  <si>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потребителей, затронутых ограничениями подачи тепловой энергии</t>
  </si>
  <si>
    <t>Количество часов ( суммарно за календарный год), отклонения от ннормативной температуры воздуха по вине регулируемой организации в жилых и нежилых отапливаемых помещениях</t>
  </si>
  <si>
    <t>Количество аварий на системах теплоснабжения ( единиц на км)</t>
  </si>
  <si>
    <t>Тарифы без учета НДС</t>
  </si>
  <si>
    <t>Население (тарифы указываются с учетом НДС)</t>
  </si>
  <si>
    <t>покупка на основании проведенных открытых конкурсов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</si>
  <si>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rFont val="Tahoma"/>
        <family val="2"/>
      </rPr>
      <t>**</t>
    </r>
  </si>
  <si>
    <t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15.01.2002.</t>
  </si>
  <si>
    <t>см. Приложения,  раздел " Заявка на подключение к системе теплоснабжения"</t>
  </si>
  <si>
    <t>см. Приложения,  раздел " Документа, необходимые для заключения договора"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</si>
  <si>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rFont val="Tahoma"/>
        <family val="2"/>
      </rPr>
      <t xml:space="preserve"> *</t>
    </r>
  </si>
  <si>
    <t>см. Приложения,  раздел " Форму договора можно скачать здесь"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</si>
  <si>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</si>
  <si>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</si>
  <si>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Морозова Ирина Владимировна</t>
  </si>
  <si>
    <t>(8152) 28 72 54</t>
  </si>
  <si>
    <r>
      <t>Резерв мощности системы теплоснабжения Всего (Гкал/час)   -</t>
    </r>
    <r>
      <rPr>
        <b/>
        <sz val="9"/>
        <rFont val="Tahoma"/>
        <family val="2"/>
      </rPr>
      <t xml:space="preserve"> без ограничений</t>
    </r>
  </si>
  <si>
    <t xml:space="preserve">официальный интернет портал правительства Мурманской области (http://npa.gov-murman.ru Дата публикации 10.12.2013 г.                          </t>
  </si>
  <si>
    <t>ОАО " Мурманский морской рыбный порт"</t>
  </si>
  <si>
    <t xml:space="preserve"> Раскрытие информации 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</t>
  </si>
  <si>
    <t>183001  г. Мурманск, ул. Траловая , дом 12, тел. (815-2) 28 72 22,  E-mail: mail@mmrp.murmansk.ru,  www.portofmurmansk.ru</t>
  </si>
  <si>
    <t xml:space="preserve"> Информация размещена на официальном сайте  ОАО " Мурманский морской рыбный порт"   www.portofmurmansk.ru, в разделе Раскрытие  информации /  В сфере теплоснабжения</t>
  </si>
  <si>
    <t>Главный бухгалтер - начальник СБУ и ЭА</t>
  </si>
  <si>
    <t>зам. нач. СБУиЭА</t>
  </si>
  <si>
    <t xml:space="preserve"> - отчет за 1 квартал 2014 года</t>
  </si>
  <si>
    <t xml:space="preserve"> - отчет за 2 квартал 2014 года</t>
  </si>
  <si>
    <t xml:space="preserve"> - отчет за 3 квартал 2014 года</t>
  </si>
  <si>
    <t xml:space="preserve"> - отчет за 4 квартал 2014 года</t>
  </si>
  <si>
    <t>* Основные финансово-хозяйственные показатели, учтенные УТР МО при утверждении тарифа на очередной период регулирования (2014 г.)</t>
  </si>
  <si>
    <t>Острый и редуцированный пар</t>
  </si>
  <si>
    <t xml:space="preserve"> от 10.12.2013           № 51/1</t>
  </si>
  <si>
    <t xml:space="preserve">официальный интернет портал правительства Мурманской области (http://npa.gov-murman.ru Дата публикации 10.12.2013 г.                                 " Мурманский вестник" от 27.12.2013 № 249 (5642)                      </t>
  </si>
  <si>
    <t>Выручка от регулируемой деятельности</t>
  </si>
  <si>
    <t>3.12</t>
  </si>
  <si>
    <t>Расходы на услуги  по передаче теплоэнергии по сетям ОАО " Мурманэнергосбыт"</t>
  </si>
  <si>
    <t>3.13</t>
  </si>
  <si>
    <t>Внереализационные расходы</t>
  </si>
  <si>
    <t>3.14</t>
  </si>
  <si>
    <t>Расходы на  материалы</t>
  </si>
  <si>
    <t>Чистая прибыль (убыток) от регулируемого вида деятельности ( выпадающие доходы)</t>
  </si>
  <si>
    <t>Главный энергетик- начальник энергохозяйства Шаповалов Сергей Александрович т. 28-67-88, м. т. 8 911 304 08 06
Инженер-энергетик Скорынина Дарья Андреевна: т. 28-61-25
Ведущий юрисконсульт Исакова Елена Борисовна т. 28-78-78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</si>
</sst>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  <numFmt numFmtId="170" formatCode="#,##0.00000"/>
    <numFmt numFmtId="171" formatCode="#,##0.000000"/>
    <numFmt numFmtId="172" formatCode="0.0"/>
    <numFmt numFmtId="173" formatCode="0.000"/>
  </numFmts>
  <fonts count="47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8"/>
      <name val="Arial Cyr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Arial Cyr"/>
      <family val="2"/>
    </font>
    <font>
      <vertAlign val="superscript"/>
      <sz val="12"/>
      <name val="Tahoma"/>
      <family val="2"/>
    </font>
    <font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0"/>
      <name val="Tahoma"/>
      <family val="2"/>
    </font>
    <font>
      <b/>
      <u val="single"/>
      <sz val="9"/>
      <name val="Tahoma"/>
      <family val="2"/>
    </font>
    <font>
      <b/>
      <sz val="10"/>
      <name val="Arial Cyr"/>
      <family val="0"/>
    </font>
    <font>
      <b/>
      <sz val="12"/>
      <color indexed="10"/>
      <name val="Tahoma"/>
      <family val="2"/>
    </font>
    <font>
      <b/>
      <sz val="10"/>
      <color indexed="10"/>
      <name val="Arial Cyr"/>
      <family val="0"/>
    </font>
    <font>
      <b/>
      <sz val="14"/>
      <name val="Tahoma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Alignment="1" applyProtection="1">
      <alignment horizontal="left" vertical="center" wrapText="1"/>
      <protection/>
    </xf>
    <xf numFmtId="0" fontId="1" fillId="0" borderId="0" xfId="55" applyFont="1" applyAlignment="1" applyProtection="1">
      <alignment vertical="center" wrapText="1"/>
      <protection/>
    </xf>
    <xf numFmtId="0" fontId="1" fillId="0" borderId="0" xfId="55" applyFont="1" applyAlignment="1" applyProtection="1">
      <alignment horizontal="center" vertical="center" wrapText="1"/>
      <protection/>
    </xf>
    <xf numFmtId="0" fontId="2" fillId="0" borderId="0" xfId="55" applyFont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14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Border="1" applyAlignment="1" applyProtection="1">
      <alignment vertical="center" wrapText="1"/>
      <protection/>
    </xf>
    <xf numFmtId="49" fontId="1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0" xfId="55" applyFont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1" fillId="0" borderId="0" xfId="55" applyFont="1" applyFill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vertical="center" wrapText="1"/>
      <protection/>
    </xf>
    <xf numFmtId="0" fontId="2" fillId="0" borderId="11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12" xfId="55" applyFont="1" applyFill="1" applyBorder="1" applyAlignment="1" applyProtection="1">
      <alignment vertical="center" wrapText="1"/>
      <protection/>
    </xf>
    <xf numFmtId="0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49" fontId="2" fillId="0" borderId="13" xfId="61" applyNumberFormat="1" applyFont="1" applyFill="1" applyBorder="1" applyAlignment="1" applyProtection="1">
      <alignment horizontal="center" vertical="center" wrapText="1"/>
      <protection/>
    </xf>
    <xf numFmtId="0" fontId="2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 locked="0"/>
    </xf>
    <xf numFmtId="49" fontId="3" fillId="0" borderId="0" xfId="61" applyNumberFormat="1" applyFont="1" applyFill="1" applyBorder="1" applyAlignment="1" applyProtection="1">
      <alignment horizontal="center" vertical="center" wrapText="1"/>
      <protection/>
    </xf>
    <xf numFmtId="14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2" fillId="0" borderId="15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16" xfId="61" applyNumberFormat="1" applyFont="1" applyFill="1" applyBorder="1" applyAlignment="1" applyProtection="1">
      <alignment horizontal="center" vertical="center" wrapText="1"/>
      <protection/>
    </xf>
    <xf numFmtId="49" fontId="2" fillId="0" borderId="17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" fillId="0" borderId="19" xfId="61" applyNumberFormat="1" applyFont="1" applyFill="1" applyBorder="1" applyAlignment="1" applyProtection="1">
      <alignment horizontal="center" vertical="center" wrapText="1"/>
      <protection/>
    </xf>
    <xf numFmtId="49" fontId="2" fillId="0" borderId="2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49" fontId="2" fillId="0" borderId="16" xfId="61" applyNumberFormat="1" applyFont="1" applyFill="1" applyBorder="1" applyAlignment="1" applyProtection="1">
      <alignment horizontal="center" vertical="center" wrapText="1"/>
      <protection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49" fontId="2" fillId="0" borderId="22" xfId="61" applyNumberFormat="1" applyFont="1" applyFill="1" applyBorder="1" applyAlignment="1" applyProtection="1">
      <alignment horizontal="center" vertical="center" wrapText="1"/>
      <protection/>
    </xf>
    <xf numFmtId="0" fontId="2" fillId="0" borderId="23" xfId="56" applyFont="1" applyFill="1" applyBorder="1" applyAlignment="1" applyProtection="1">
      <alignment horizontal="center" vertical="center" wrapText="1"/>
      <protection/>
    </xf>
    <xf numFmtId="0" fontId="2" fillId="0" borderId="24" xfId="6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1" applyNumberFormat="1" applyFont="1" applyFill="1" applyAlignment="1" applyProtection="1">
      <alignment horizontal="center" vertical="center" wrapText="1"/>
      <protection/>
    </xf>
    <xf numFmtId="49" fontId="1" fillId="0" borderId="0" xfId="61" applyNumberFormat="1" applyFont="1" applyFill="1" applyAlignment="1" applyProtection="1">
      <alignment horizontal="center" vertical="center"/>
      <protection/>
    </xf>
    <xf numFmtId="0" fontId="2" fillId="0" borderId="25" xfId="56" applyFont="1" applyFill="1" applyBorder="1" applyAlignment="1" applyProtection="1">
      <alignment horizontal="center" vertical="center" wrapText="1"/>
      <protection/>
    </xf>
    <xf numFmtId="0" fontId="2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55" applyFont="1" applyFill="1" applyBorder="1" applyAlignment="1" applyProtection="1">
      <alignment horizontal="center" vertical="center" wrapText="1"/>
      <protection/>
    </xf>
    <xf numFmtId="49" fontId="2" fillId="0" borderId="20" xfId="56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49" fontId="2" fillId="0" borderId="30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26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61" applyNumberFormat="1" applyFont="1" applyFill="1" applyBorder="1" applyAlignment="1" applyProtection="1">
      <alignment horizontal="center" vertical="center" wrapText="1"/>
      <protection/>
    </xf>
    <xf numFmtId="49" fontId="2" fillId="0" borderId="27" xfId="61" applyNumberFormat="1" applyFont="1" applyFill="1" applyBorder="1" applyAlignment="1" applyProtection="1">
      <alignment horizontal="center" vertical="center" wrapText="1"/>
      <protection/>
    </xf>
    <xf numFmtId="0" fontId="2" fillId="0" borderId="31" xfId="55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1" fillId="0" borderId="0" xfId="55" applyFont="1" applyFill="1" applyBorder="1" applyAlignment="1" applyProtection="1">
      <alignment horizontal="left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24" borderId="11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9" fontId="2" fillId="22" borderId="25" xfId="5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7" fillId="0" borderId="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42" applyBorder="1" applyAlignment="1" applyProtection="1">
      <alignment/>
      <protection/>
    </xf>
    <xf numFmtId="49" fontId="3" fillId="0" borderId="33" xfId="53" applyNumberFormat="1" applyFont="1" applyBorder="1" applyAlignment="1" applyProtection="1">
      <alignment horizontal="center" vertical="center" wrapText="1"/>
      <protection/>
    </xf>
    <xf numFmtId="49" fontId="2" fillId="25" borderId="25" xfId="53" applyNumberFormat="1" applyFont="1" applyFill="1" applyBorder="1" applyAlignment="1" applyProtection="1">
      <alignment vertical="center" wrapText="1"/>
      <protection locked="0"/>
    </xf>
    <xf numFmtId="49" fontId="2" fillId="22" borderId="0" xfId="5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11" xfId="0" applyFont="1" applyFill="1" applyBorder="1" applyAlignment="1" applyProtection="1">
      <alignment horizontal="right" vertical="top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35" xfId="53" applyFont="1" applyFill="1" applyBorder="1" applyAlignment="1" applyProtection="1">
      <alignment horizontal="center" vertical="center" wrapText="1"/>
      <protection/>
    </xf>
    <xf numFmtId="0" fontId="3" fillId="0" borderId="36" xfId="53" applyFont="1" applyFill="1" applyBorder="1" applyAlignment="1" applyProtection="1">
      <alignment horizontal="center" vertical="center" wrapText="1"/>
      <protection/>
    </xf>
    <xf numFmtId="0" fontId="2" fillId="0" borderId="31" xfId="53" applyFont="1" applyFill="1" applyBorder="1" applyAlignment="1" applyProtection="1">
      <alignment horizontal="center" vertical="center" wrapText="1"/>
      <protection/>
    </xf>
    <xf numFmtId="2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31" xfId="53" applyFont="1" applyFill="1" applyBorder="1" applyAlignment="1" applyProtection="1">
      <alignment horizontal="left" vertical="center" wrapText="1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7" fillId="0" borderId="0" xfId="42" applyFont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9" fillId="26" borderId="0" xfId="0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2" fillId="24" borderId="11" xfId="0" applyFont="1" applyFill="1" applyBorder="1" applyAlignment="1" applyProtection="1">
      <alignment wrapText="1"/>
      <protection/>
    </xf>
    <xf numFmtId="0" fontId="13" fillId="24" borderId="34" xfId="0" applyFont="1" applyFill="1" applyBorder="1" applyAlignment="1" applyProtection="1">
      <alignment horizontal="center" vertical="center" wrapText="1"/>
      <protection/>
    </xf>
    <xf numFmtId="0" fontId="13" fillId="24" borderId="35" xfId="0" applyFont="1" applyFill="1" applyBorder="1" applyAlignment="1" applyProtection="1">
      <alignment horizontal="center" vertical="center" wrapText="1"/>
      <protection/>
    </xf>
    <xf numFmtId="0" fontId="13" fillId="24" borderId="39" xfId="0" applyFont="1" applyFill="1" applyBorder="1" applyAlignment="1" applyProtection="1">
      <alignment horizontal="center" vertical="center" wrapText="1"/>
      <protection/>
    </xf>
    <xf numFmtId="0" fontId="13" fillId="24" borderId="36" xfId="0" applyFont="1" applyFill="1" applyBorder="1" applyAlignment="1" applyProtection="1">
      <alignment horizontal="center" vertical="center" wrapText="1"/>
      <protection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wrapText="1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 indent="2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40" xfId="0" applyNumberFormat="1" applyFont="1" applyFill="1" applyBorder="1" applyAlignment="1" applyProtection="1">
      <alignment horizontal="center" vertical="center"/>
      <protection/>
    </xf>
    <xf numFmtId="2" fontId="12" fillId="0" borderId="29" xfId="0" applyNumberFormat="1" applyFont="1" applyFill="1" applyBorder="1" applyAlignment="1" applyProtection="1">
      <alignment horizontal="center" vertical="center"/>
      <protection/>
    </xf>
    <xf numFmtId="4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49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left" vertical="center" wrapText="1" inden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 horizontal="right" vertical="top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/>
      <protection locked="0"/>
    </xf>
    <xf numFmtId="2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4" fontId="12" fillId="0" borderId="26" xfId="0" applyNumberFormat="1" applyFont="1" applyFill="1" applyBorder="1" applyAlignment="1" applyProtection="1">
      <alignment horizontal="center" vertical="center"/>
      <protection locked="0"/>
    </xf>
    <xf numFmtId="4" fontId="12" fillId="0" borderId="42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40" xfId="0" applyNumberFormat="1" applyFont="1" applyFill="1" applyBorder="1" applyAlignment="1" applyProtection="1">
      <alignment horizontal="center" vertical="center"/>
      <protection/>
    </xf>
    <xf numFmtId="4" fontId="12" fillId="0" borderId="20" xfId="0" applyNumberFormat="1" applyFont="1" applyFill="1" applyBorder="1" applyAlignment="1" applyProtection="1">
      <alignment horizontal="center" vertical="center"/>
      <protection locked="0"/>
    </xf>
    <xf numFmtId="4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42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44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/>
      <protection/>
    </xf>
    <xf numFmtId="4" fontId="12" fillId="0" borderId="26" xfId="0" applyNumberFormat="1" applyFont="1" applyFill="1" applyBorder="1" applyAlignment="1" applyProtection="1">
      <alignment horizontal="center" vertical="center"/>
      <protection/>
    </xf>
    <xf numFmtId="4" fontId="12" fillId="0" borderId="46" xfId="0" applyNumberFormat="1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50" xfId="0" applyFont="1" applyFill="1" applyBorder="1" applyAlignment="1" applyProtection="1">
      <alignment horizontal="left" vertical="center" wrapText="1" inden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 indent="1"/>
      <protection/>
    </xf>
    <xf numFmtId="0" fontId="2" fillId="0" borderId="50" xfId="56" applyFont="1" applyFill="1" applyBorder="1" applyAlignment="1" applyProtection="1">
      <alignment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51" xfId="55" applyFont="1" applyFill="1" applyBorder="1" applyAlignment="1" applyProtection="1">
      <alignment vertical="center" wrapText="1"/>
      <protection/>
    </xf>
    <xf numFmtId="0" fontId="2" fillId="0" borderId="48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5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56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17" fillId="0" borderId="0" xfId="42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0" fontId="15" fillId="0" borderId="11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9" fillId="0" borderId="0" xfId="60" applyFont="1" applyFill="1" applyProtection="1">
      <alignment/>
      <protection/>
    </xf>
    <xf numFmtId="0" fontId="19" fillId="0" borderId="11" xfId="60" applyFont="1" applyFill="1" applyBorder="1" applyProtection="1">
      <alignment/>
      <protection/>
    </xf>
    <xf numFmtId="0" fontId="16" fillId="0" borderId="25" xfId="54" applyFont="1" applyFill="1" applyBorder="1" applyAlignment="1" applyProtection="1">
      <alignment horizontal="center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/>
    </xf>
    <xf numFmtId="0" fontId="16" fillId="0" borderId="13" xfId="60" applyFont="1" applyFill="1" applyBorder="1" applyAlignment="1" applyProtection="1">
      <alignment horizontal="center"/>
      <protection/>
    </xf>
    <xf numFmtId="0" fontId="16" fillId="0" borderId="37" xfId="60" applyFont="1" applyFill="1" applyBorder="1" applyAlignment="1" applyProtection="1">
      <alignment horizontal="center"/>
      <protection/>
    </xf>
    <xf numFmtId="0" fontId="16" fillId="0" borderId="14" xfId="60" applyFont="1" applyFill="1" applyBorder="1" applyAlignment="1" applyProtection="1">
      <alignment horizontal="center"/>
      <protection/>
    </xf>
    <xf numFmtId="49" fontId="16" fillId="0" borderId="22" xfId="60" applyNumberFormat="1" applyFont="1" applyFill="1" applyBorder="1" applyAlignment="1" applyProtection="1">
      <alignment horizontal="center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2" fontId="19" fillId="0" borderId="23" xfId="60" applyNumberFormat="1" applyFont="1" applyFill="1" applyBorder="1" applyAlignment="1" applyProtection="1">
      <alignment vertical="center"/>
      <protection locked="0"/>
    </xf>
    <xf numFmtId="2" fontId="19" fillId="0" borderId="48" xfId="60" applyNumberFormat="1" applyFont="1" applyFill="1" applyBorder="1" applyAlignment="1" applyProtection="1">
      <alignment vertical="center"/>
      <protection locked="0"/>
    </xf>
    <xf numFmtId="14" fontId="15" fillId="0" borderId="23" xfId="53" applyNumberFormat="1" applyFont="1" applyFill="1" applyBorder="1" applyAlignment="1" applyProtection="1">
      <alignment vertical="center" wrapText="1"/>
      <protection locked="0"/>
    </xf>
    <xf numFmtId="49" fontId="15" fillId="0" borderId="23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23" xfId="53" applyNumberFormat="1" applyFont="1" applyFill="1" applyBorder="1" applyAlignment="1" applyProtection="1">
      <alignment vertical="center" wrapText="1"/>
      <protection locked="0"/>
    </xf>
    <xf numFmtId="49" fontId="15" fillId="0" borderId="24" xfId="53" applyNumberFormat="1" applyFont="1" applyFill="1" applyBorder="1" applyAlignment="1" applyProtection="1">
      <alignment vertical="center" wrapText="1"/>
      <protection locked="0"/>
    </xf>
    <xf numFmtId="49" fontId="20" fillId="0" borderId="33" xfId="60" applyNumberFormat="1" applyFont="1" applyFill="1" applyBorder="1" applyAlignment="1" applyProtection="1">
      <alignment horizontal="center"/>
      <protection/>
    </xf>
    <xf numFmtId="2" fontId="19" fillId="0" borderId="25" xfId="60" applyNumberFormat="1" applyFont="1" applyFill="1" applyBorder="1" applyAlignment="1" applyProtection="1">
      <alignment vertical="center"/>
      <protection locked="0"/>
    </xf>
    <xf numFmtId="2" fontId="19" fillId="0" borderId="49" xfId="60" applyNumberFormat="1" applyFont="1" applyFill="1" applyBorder="1" applyAlignment="1" applyProtection="1">
      <alignment vertical="center"/>
      <protection locked="0"/>
    </xf>
    <xf numFmtId="14" fontId="15" fillId="0" borderId="25" xfId="53" applyNumberFormat="1" applyFont="1" applyFill="1" applyBorder="1" applyAlignment="1" applyProtection="1">
      <alignment vertical="center" wrapText="1"/>
      <protection locked="0"/>
    </xf>
    <xf numFmtId="49" fontId="15" fillId="0" borderId="25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25" xfId="53" applyNumberFormat="1" applyFont="1" applyFill="1" applyBorder="1" applyAlignment="1" applyProtection="1">
      <alignment vertical="center" wrapText="1"/>
      <protection locked="0"/>
    </xf>
    <xf numFmtId="49" fontId="15" fillId="0" borderId="26" xfId="53" applyNumberFormat="1" applyFont="1" applyFill="1" applyBorder="1" applyAlignment="1" applyProtection="1">
      <alignment vertical="center" wrapText="1"/>
      <protection locked="0"/>
    </xf>
    <xf numFmtId="0" fontId="23" fillId="0" borderId="11" xfId="60" applyFont="1" applyFill="1" applyBorder="1" applyProtection="1">
      <alignment/>
      <protection/>
    </xf>
    <xf numFmtId="0" fontId="19" fillId="0" borderId="52" xfId="60" applyFont="1" applyFill="1" applyBorder="1" applyProtection="1">
      <alignment/>
      <protection/>
    </xf>
    <xf numFmtId="0" fontId="17" fillId="0" borderId="46" xfId="42" applyFont="1" applyFill="1" applyBorder="1" applyAlignment="1" applyProtection="1">
      <alignment horizontal="left" vertical="center" indent="1"/>
      <protection/>
    </xf>
    <xf numFmtId="0" fontId="19" fillId="0" borderId="46" xfId="60" applyFont="1" applyFill="1" applyBorder="1" applyProtection="1">
      <alignment/>
      <protection/>
    </xf>
    <xf numFmtId="0" fontId="19" fillId="0" borderId="53" xfId="60" applyFont="1" applyFill="1" applyBorder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2" fontId="19" fillId="0" borderId="54" xfId="60" applyNumberFormat="1" applyFont="1" applyFill="1" applyBorder="1" applyAlignment="1" applyProtection="1">
      <alignment vertical="center"/>
      <protection locked="0"/>
    </xf>
    <xf numFmtId="2" fontId="19" fillId="0" borderId="11" xfId="60" applyNumberFormat="1" applyFont="1" applyFill="1" applyBorder="1" applyAlignment="1" applyProtection="1">
      <alignment vertical="center"/>
      <protection locked="0"/>
    </xf>
    <xf numFmtId="14" fontId="15" fillId="0" borderId="54" xfId="53" applyNumberFormat="1" applyFont="1" applyFill="1" applyBorder="1" applyAlignment="1" applyProtection="1">
      <alignment vertical="center" wrapText="1"/>
      <protection locked="0"/>
    </xf>
    <xf numFmtId="49" fontId="15" fillId="0" borderId="54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54" xfId="53" applyNumberFormat="1" applyFont="1" applyFill="1" applyBorder="1" applyAlignment="1" applyProtection="1">
      <alignment vertical="center" wrapText="1"/>
      <protection locked="0"/>
    </xf>
    <xf numFmtId="49" fontId="15" fillId="0" borderId="55" xfId="53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14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4" xfId="42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57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1" xfId="42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left" vertical="center" wrapText="1" indent="1"/>
      <protection locked="0"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vertical="center" wrapText="1"/>
      <protection/>
    </xf>
    <xf numFmtId="3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24" borderId="11" xfId="0" applyFont="1" applyFill="1" applyBorder="1" applyAlignment="1" applyProtection="1">
      <alignment horizontal="right" vertical="top"/>
      <protection/>
    </xf>
    <xf numFmtId="0" fontId="2" fillId="24" borderId="0" xfId="0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2" fontId="12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40" fillId="0" borderId="0" xfId="42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49" fontId="2" fillId="0" borderId="33" xfId="60" applyNumberFormat="1" applyFont="1" applyFill="1" applyBorder="1" applyAlignment="1" applyProtection="1">
      <alignment horizontal="center"/>
      <protection/>
    </xf>
    <xf numFmtId="49" fontId="8" fillId="0" borderId="20" xfId="42" applyNumberFormat="1" applyFill="1" applyBorder="1" applyAlignment="1" applyProtection="1">
      <alignment horizontal="center" vertical="center" wrapText="1"/>
      <protection locked="0"/>
    </xf>
    <xf numFmtId="1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42" applyFont="1" applyAlignment="1" applyProtection="1">
      <alignment/>
      <protection/>
    </xf>
    <xf numFmtId="0" fontId="41" fillId="24" borderId="0" xfId="42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173" fontId="12" fillId="0" borderId="25" xfId="0" applyNumberFormat="1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justify"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4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5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61" xfId="0" applyNumberFormat="1" applyFont="1" applyFill="1" applyBorder="1" applyAlignment="1" applyProtection="1">
      <alignment horizontal="center" vertical="center"/>
      <protection/>
    </xf>
    <xf numFmtId="4" fontId="2" fillId="0" borderId="61" xfId="0" applyNumberFormat="1" applyFont="1" applyFill="1" applyBorder="1" applyAlignment="1" applyProtection="1">
      <alignment horizontal="center" vertical="center"/>
      <protection locked="0"/>
    </xf>
    <xf numFmtId="171" fontId="2" fillId="0" borderId="61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169" fontId="2" fillId="0" borderId="26" xfId="0" applyNumberFormat="1" applyFont="1" applyFill="1" applyBorder="1" applyAlignment="1" applyProtection="1">
      <alignment horizontal="center" vertical="center"/>
      <protection/>
    </xf>
    <xf numFmtId="164" fontId="2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6" xfId="0" applyNumberFormat="1" applyFont="1" applyFill="1" applyBorder="1" applyAlignment="1" applyProtection="1">
      <alignment horizontal="center" vertical="center"/>
      <protection/>
    </xf>
    <xf numFmtId="170" fontId="2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61" xfId="0" applyNumberFormat="1" applyFont="1" applyFill="1" applyBorder="1" applyAlignment="1" applyProtection="1">
      <alignment horizontal="center" vertical="center"/>
      <protection locked="0"/>
    </xf>
    <xf numFmtId="0" fontId="16" fillId="0" borderId="61" xfId="53" applyFont="1" applyFill="1" applyBorder="1" applyAlignment="1" applyProtection="1">
      <alignment horizontal="center" vertical="center" wrapText="1"/>
      <protection/>
    </xf>
    <xf numFmtId="0" fontId="16" fillId="0" borderId="25" xfId="54" applyFont="1" applyFill="1" applyBorder="1" applyAlignment="1" applyProtection="1">
      <alignment horizontal="center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/>
    </xf>
    <xf numFmtId="0" fontId="16" fillId="0" borderId="43" xfId="53" applyFont="1" applyFill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2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16" fillId="0" borderId="26" xfId="53" applyFont="1" applyFill="1" applyBorder="1" applyAlignment="1" applyProtection="1">
      <alignment horizontal="center" vertical="center" wrapText="1"/>
      <protection/>
    </xf>
    <xf numFmtId="0" fontId="20" fillId="0" borderId="41" xfId="60" applyFont="1" applyFill="1" applyBorder="1" applyAlignment="1" applyProtection="1">
      <alignment horizontal="center" vertical="center" wrapText="1"/>
      <protection/>
    </xf>
    <xf numFmtId="0" fontId="20" fillId="0" borderId="62" xfId="60" applyFont="1" applyFill="1" applyBorder="1" applyAlignment="1" applyProtection="1">
      <alignment horizontal="center" vertical="center" wrapText="1"/>
      <protection/>
    </xf>
    <xf numFmtId="0" fontId="20" fillId="0" borderId="63" xfId="60" applyFont="1" applyFill="1" applyBorder="1" applyAlignment="1" applyProtection="1">
      <alignment horizontal="center" vertical="center" wrapText="1"/>
      <protection/>
    </xf>
    <xf numFmtId="0" fontId="20" fillId="0" borderId="0" xfId="60" applyFont="1" applyFill="1" applyBorder="1" applyAlignment="1" applyProtection="1">
      <alignment horizontal="center" vertical="center" wrapText="1"/>
      <protection/>
    </xf>
    <xf numFmtId="0" fontId="20" fillId="0" borderId="12" xfId="60" applyFont="1" applyFill="1" applyBorder="1" applyAlignment="1" applyProtection="1">
      <alignment horizontal="center" vertical="center" wrapText="1"/>
      <protection/>
    </xf>
    <xf numFmtId="0" fontId="16" fillId="0" borderId="44" xfId="54" applyFont="1" applyFill="1" applyBorder="1" applyAlignment="1" applyProtection="1">
      <alignment horizontal="center" vertical="center" wrapText="1"/>
      <protection/>
    </xf>
    <xf numFmtId="0" fontId="16" fillId="0" borderId="45" xfId="54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60" xfId="55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/>
    </xf>
    <xf numFmtId="0" fontId="3" fillId="0" borderId="17" xfId="56" applyFont="1" applyFill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 wrapText="1"/>
      <protection/>
    </xf>
    <xf numFmtId="49" fontId="2" fillId="0" borderId="33" xfId="61" applyNumberFormat="1" applyFont="1" applyFill="1" applyBorder="1" applyAlignment="1" applyProtection="1">
      <alignment horizontal="center" vertical="center" wrapText="1"/>
      <protection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2" fillId="0" borderId="33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center" vertical="center" wrapText="1"/>
      <protection/>
    </xf>
    <xf numFmtId="0" fontId="2" fillId="0" borderId="64" xfId="56" applyFont="1" applyFill="1" applyBorder="1" applyAlignment="1" applyProtection="1">
      <alignment horizontal="center" vertical="center" wrapText="1"/>
      <protection/>
    </xf>
    <xf numFmtId="0" fontId="2" fillId="0" borderId="45" xfId="56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 applyProtection="1">
      <alignment horizontal="center" vertical="center" wrapText="1"/>
      <protection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0" fontId="2" fillId="0" borderId="65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65" xfId="61" applyNumberFormat="1" applyFont="1" applyFill="1" applyBorder="1" applyAlignment="1" applyProtection="1">
      <alignment horizontal="center" vertical="center" wrapText="1"/>
      <protection/>
    </xf>
    <xf numFmtId="0" fontId="2" fillId="0" borderId="66" xfId="61" applyNumberFormat="1" applyFont="1" applyFill="1" applyBorder="1" applyAlignment="1" applyProtection="1">
      <alignment horizontal="center" vertical="center" wrapText="1"/>
      <protection/>
    </xf>
    <xf numFmtId="0" fontId="2" fillId="0" borderId="43" xfId="56" applyFont="1" applyFill="1" applyBorder="1" applyAlignment="1" applyProtection="1">
      <alignment horizontal="center" vertical="center" wrapText="1"/>
      <protection locked="0"/>
    </xf>
    <xf numFmtId="0" fontId="2" fillId="0" borderId="67" xfId="56" applyFont="1" applyFill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20" fillId="0" borderId="16" xfId="60" applyFont="1" applyFill="1" applyBorder="1" applyAlignment="1" applyProtection="1">
      <alignment horizontal="center" vertical="center" wrapText="1"/>
      <protection/>
    </xf>
    <xf numFmtId="0" fontId="20" fillId="0" borderId="33" xfId="60" applyFont="1" applyFill="1" applyBorder="1" applyAlignment="1" applyProtection="1">
      <alignment horizontal="center" vertical="center" wrapText="1"/>
      <protection/>
    </xf>
    <xf numFmtId="0" fontId="16" fillId="0" borderId="43" xfId="54" applyFont="1" applyFill="1" applyBorder="1" applyAlignment="1" applyProtection="1">
      <alignment horizontal="center" vertical="center" wrapText="1"/>
      <protection/>
    </xf>
    <xf numFmtId="0" fontId="16" fillId="0" borderId="67" xfId="54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>
      <alignment horizontal="center" wrapText="1"/>
    </xf>
    <xf numFmtId="0" fontId="16" fillId="0" borderId="49" xfId="54" applyFont="1" applyFill="1" applyBorder="1" applyAlignment="1" applyProtection="1">
      <alignment horizontal="center" vertical="center" wrapText="1"/>
      <protection/>
    </xf>
    <xf numFmtId="0" fontId="16" fillId="0" borderId="65" xfId="60" applyFont="1" applyFill="1" applyBorder="1" applyAlignment="1" applyProtection="1">
      <alignment horizontal="center"/>
      <protection/>
    </xf>
    <xf numFmtId="0" fontId="16" fillId="0" borderId="68" xfId="60" applyFont="1" applyFill="1" applyBorder="1" applyAlignment="1" applyProtection="1">
      <alignment horizontal="center"/>
      <protection/>
    </xf>
    <xf numFmtId="0" fontId="15" fillId="0" borderId="35" xfId="58" applyFont="1" applyFill="1" applyBorder="1" applyAlignment="1" applyProtection="1">
      <alignment horizontal="left" vertical="center" wrapTex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5" fillId="0" borderId="54" xfId="58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2" fontId="13" fillId="0" borderId="49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left" wrapText="1"/>
      <protection/>
    </xf>
    <xf numFmtId="0" fontId="42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 applyProtection="1">
      <alignment horizontal="right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 inden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49" xfId="0" applyFont="1" applyFill="1" applyBorder="1" applyAlignment="1" applyProtection="1">
      <alignment horizontal="left" vertical="center" wrapText="1" indent="2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left" vertical="center" wrapText="1" indent="2"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ALANCE.WARM.2007YEAR(FACT)" xfId="54"/>
    <cellStyle name="Обычный_PRIL1.ELECTR" xfId="55"/>
    <cellStyle name="Обычный_ЖКУ_проект3" xfId="56"/>
    <cellStyle name="Обычный_ЖКУ_проект3 2" xfId="57"/>
    <cellStyle name="Обычный_Мониторинг по тарифам ТОWRK_BU" xfId="58"/>
    <cellStyle name="Обычный_Мониторинг по тарифам ТОWRK_BU 2" xfId="59"/>
    <cellStyle name="Обычный_ТС цены" xfId="60"/>
    <cellStyle name="Обычный_форма 1 водопровод для ор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969\&#1090;&#1077;&#1087;&#1083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_цены одноставка"/>
      <sheetName val="ТС_цены двуставка"/>
      <sheetName val="ТС_цены 2"/>
      <sheetName val="ТС_характеристики"/>
      <sheetName val="ТС_ИП"/>
      <sheetName val="ТС_доступ"/>
      <sheetName val="ТС_показатели"/>
      <sheetName val="Ссылки на публикаци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murma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murmansk.ru" TargetMode="External" /><Relationship Id="rId2" Type="http://schemas.openxmlformats.org/officeDocument/2006/relationships/hyperlink" Target="http://www.portofmurmansk.ru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zoomScalePageLayoutView="0" workbookViewId="0" topLeftCell="C36">
      <selection activeCell="G45" sqref="G45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5" customWidth="1"/>
    <col min="5" max="5" width="35.75390625" style="5" customWidth="1"/>
    <col min="6" max="6" width="21.625" style="5" customWidth="1"/>
    <col min="7" max="7" width="40.75390625" style="11" customWidth="1"/>
    <col min="8" max="8" width="33.125" style="5" customWidth="1"/>
    <col min="9" max="10" width="2.75390625" style="5" customWidth="1"/>
    <col min="11" max="16384" width="9.125" style="5" customWidth="1"/>
  </cols>
  <sheetData>
    <row r="1" spans="1:7" s="3" customFormat="1" ht="35.25" customHeight="1" hidden="1">
      <c r="A1" s="1" t="str">
        <f>region_name</f>
        <v>Мурманская область</v>
      </c>
      <c r="B1" s="2">
        <f>IF(god="","Не определено",god)</f>
        <v>2014</v>
      </c>
      <c r="C1" s="3" t="str">
        <f>org&amp;"_INN:"&amp;inn&amp;"_KPP:"&amp;kpp</f>
        <v>ОАО "Мурманский морской рыбный порт"_INN:5190146332_KPP:519950001</v>
      </c>
      <c r="G1" s="4"/>
    </row>
    <row r="2" spans="1:7" s="3" customFormat="1" ht="16.5" customHeight="1" hidden="1">
      <c r="A2" s="1"/>
      <c r="B2" s="2"/>
      <c r="G2" s="4"/>
    </row>
    <row r="3" spans="1:7" s="3" customFormat="1" ht="17.25" customHeight="1" hidden="1">
      <c r="A3" s="1"/>
      <c r="B3" s="2"/>
      <c r="G3" s="4"/>
    </row>
    <row r="4" spans="1:7" s="3" customFormat="1" ht="18" customHeight="1" hidden="1">
      <c r="A4" s="1"/>
      <c r="B4" s="2"/>
      <c r="G4" s="4"/>
    </row>
    <row r="5" spans="1:7" s="3" customFormat="1" ht="15" customHeight="1" hidden="1">
      <c r="A5" s="1"/>
      <c r="B5" s="2"/>
      <c r="G5" s="4"/>
    </row>
    <row r="6" spans="1:7" s="1" customFormat="1" ht="11.25" customHeight="1" hidden="1">
      <c r="A6" s="1" t="str">
        <f>IF(org="","Не определено",org)</f>
        <v>ОАО "Мурманский морской рыбный порт"</v>
      </c>
      <c r="B6" s="2" t="str">
        <f>IF(inn="","Не определено",inn)</f>
        <v>5190146332</v>
      </c>
      <c r="G6" s="13"/>
    </row>
    <row r="7" spans="2:10" s="1" customFormat="1" ht="11.25" customHeight="1" hidden="1">
      <c r="B7" s="2"/>
      <c r="D7" s="9"/>
      <c r="G7" s="13"/>
      <c r="I7" s="9"/>
      <c r="J7" s="9"/>
    </row>
    <row r="8" spans="1:10" s="8" customFormat="1" ht="12.75" customHeight="1" hidden="1">
      <c r="A8" s="9" t="str">
        <f>IF(mo="","Не определено",mo)</f>
        <v>Мурманск</v>
      </c>
      <c r="B8" s="60" t="str">
        <f>IF(oktmo="","Не определено",oktmo)</f>
        <v>47701000</v>
      </c>
      <c r="C8" s="9"/>
      <c r="D8" s="28"/>
      <c r="E8" s="28"/>
      <c r="F8" s="16"/>
      <c r="G8" s="361"/>
      <c r="H8" s="361"/>
      <c r="I8" s="28"/>
      <c r="J8" s="28"/>
    </row>
    <row r="9" spans="1:10" s="8" customFormat="1" ht="12.75" customHeight="1" hidden="1">
      <c r="A9" s="9"/>
      <c r="B9" s="60"/>
      <c r="C9" s="9"/>
      <c r="D9" s="28"/>
      <c r="E9" s="28"/>
      <c r="F9" s="16"/>
      <c r="G9" s="59"/>
      <c r="H9" s="59"/>
      <c r="I9" s="28"/>
      <c r="J9" s="28"/>
    </row>
    <row r="10" spans="1:10" s="8" customFormat="1" ht="12.75" customHeight="1">
      <c r="A10" s="9"/>
      <c r="B10" s="60"/>
      <c r="C10" s="9"/>
      <c r="D10" s="28"/>
      <c r="E10" s="28"/>
      <c r="F10" s="16"/>
      <c r="G10" s="59"/>
      <c r="H10" s="63" t="s">
        <v>281</v>
      </c>
      <c r="I10" s="28"/>
      <c r="J10" s="28"/>
    </row>
    <row r="11" spans="1:10" s="8" customFormat="1" ht="12.75" customHeight="1">
      <c r="A11" s="9"/>
      <c r="B11" s="60"/>
      <c r="C11" s="9"/>
      <c r="D11" s="28"/>
      <c r="E11" s="28"/>
      <c r="F11" s="16"/>
      <c r="G11" s="59"/>
      <c r="H11" s="63" t="s">
        <v>291</v>
      </c>
      <c r="I11" s="28"/>
      <c r="J11" s="28"/>
    </row>
    <row r="12" spans="1:10" s="8" customFormat="1" ht="12.75" customHeight="1">
      <c r="A12" s="9"/>
      <c r="B12" s="60"/>
      <c r="C12" s="9"/>
      <c r="D12" s="28"/>
      <c r="E12" s="28"/>
      <c r="F12" s="16"/>
      <c r="G12" s="358" t="s">
        <v>279</v>
      </c>
      <c r="H12" s="358"/>
      <c r="I12" s="28"/>
      <c r="J12" s="28"/>
    </row>
    <row r="13" spans="1:10" s="8" customFormat="1" ht="12.75" customHeight="1">
      <c r="A13" s="9"/>
      <c r="B13" s="60"/>
      <c r="C13" s="9"/>
      <c r="D13" s="28"/>
      <c r="E13" s="28"/>
      <c r="F13" s="16"/>
      <c r="G13" s="59"/>
      <c r="H13" s="63" t="s">
        <v>286</v>
      </c>
      <c r="I13" s="28"/>
      <c r="J13" s="28"/>
    </row>
    <row r="14" spans="1:10" s="8" customFormat="1" ht="12.75" customHeight="1">
      <c r="A14" s="9"/>
      <c r="B14" s="60"/>
      <c r="C14" s="9"/>
      <c r="D14" s="28"/>
      <c r="E14" s="28"/>
      <c r="F14" s="16"/>
      <c r="G14" s="59"/>
      <c r="H14" s="63"/>
      <c r="I14" s="28"/>
      <c r="J14" s="28"/>
    </row>
    <row r="15" spans="1:10" s="8" customFormat="1" ht="30" customHeight="1">
      <c r="A15" s="9" t="str">
        <f>IF(fil="","Не определено",fil)</f>
        <v>Не определено</v>
      </c>
      <c r="B15" s="60" t="str">
        <f>IF(kpp="","Не определено",kpp)</f>
        <v>519950001</v>
      </c>
      <c r="C15" s="9"/>
      <c r="D15" s="16"/>
      <c r="E15" s="368" t="s">
        <v>0</v>
      </c>
      <c r="F15" s="368"/>
      <c r="G15" s="368"/>
      <c r="H15" s="368"/>
      <c r="I15" s="28"/>
      <c r="J15" s="28"/>
    </row>
    <row r="16" spans="1:10" s="8" customFormat="1" ht="12" thickBot="1">
      <c r="A16" s="9"/>
      <c r="B16" s="60"/>
      <c r="C16" s="9"/>
      <c r="D16" s="188"/>
      <c r="E16" s="14"/>
      <c r="F16" s="14"/>
      <c r="G16" s="189"/>
      <c r="H16" s="14"/>
      <c r="I16" s="190"/>
      <c r="J16" s="28"/>
    </row>
    <row r="17" spans="1:10" s="8" customFormat="1" ht="16.5" customHeight="1">
      <c r="A17" s="9"/>
      <c r="B17" s="60"/>
      <c r="C17" s="9"/>
      <c r="D17" s="15"/>
      <c r="E17" s="362" t="s">
        <v>1</v>
      </c>
      <c r="F17" s="363"/>
      <c r="G17" s="6"/>
      <c r="H17" s="16"/>
      <c r="I17" s="17"/>
      <c r="J17" s="28"/>
    </row>
    <row r="18" spans="1:10" s="8" customFormat="1" ht="24.75" customHeight="1" thickBot="1">
      <c r="A18" s="7"/>
      <c r="B18" s="60"/>
      <c r="C18" s="9"/>
      <c r="D18" s="15"/>
      <c r="E18" s="364" t="s">
        <v>293</v>
      </c>
      <c r="F18" s="365"/>
      <c r="G18" s="6"/>
      <c r="H18" s="16"/>
      <c r="I18" s="17"/>
      <c r="J18" s="28"/>
    </row>
    <row r="19" spans="1:10" s="8" customFormat="1" ht="12" customHeight="1" thickBot="1">
      <c r="A19" s="7"/>
      <c r="B19" s="60"/>
      <c r="C19" s="9"/>
      <c r="D19" s="18"/>
      <c r="E19" s="19"/>
      <c r="F19" s="20"/>
      <c r="G19" s="21"/>
      <c r="H19" s="20"/>
      <c r="I19" s="17"/>
      <c r="J19" s="28"/>
    </row>
    <row r="20" spans="1:10" s="8" customFormat="1" ht="30" customHeight="1" thickBot="1">
      <c r="A20" s="9"/>
      <c r="B20" s="60"/>
      <c r="C20" s="9"/>
      <c r="D20" s="18"/>
      <c r="E20" s="22" t="s">
        <v>2</v>
      </c>
      <c r="F20" s="23">
        <v>2014</v>
      </c>
      <c r="G20" s="24" t="s">
        <v>3</v>
      </c>
      <c r="H20" s="25"/>
      <c r="I20" s="17"/>
      <c r="J20" s="28"/>
    </row>
    <row r="21" spans="1:10" s="8" customFormat="1" ht="12" customHeight="1" thickBot="1">
      <c r="A21" s="9"/>
      <c r="B21" s="60"/>
      <c r="C21" s="9"/>
      <c r="D21" s="18"/>
      <c r="E21" s="26"/>
      <c r="F21" s="16"/>
      <c r="G21" s="27"/>
      <c r="H21" s="28"/>
      <c r="I21" s="17"/>
      <c r="J21" s="28"/>
    </row>
    <row r="22" spans="1:10" s="8" customFormat="1" ht="37.5" customHeight="1" thickBot="1">
      <c r="A22" s="9" t="s">
        <v>4</v>
      </c>
      <c r="B22" s="60" t="s">
        <v>5</v>
      </c>
      <c r="C22" s="9"/>
      <c r="D22" s="18"/>
      <c r="E22" s="22" t="s">
        <v>6</v>
      </c>
      <c r="F22" s="29" t="s">
        <v>294</v>
      </c>
      <c r="G22" s="24" t="s">
        <v>7</v>
      </c>
      <c r="H22" s="25" t="s">
        <v>295</v>
      </c>
      <c r="I22" s="17"/>
      <c r="J22" s="28"/>
    </row>
    <row r="23" spans="1:10" s="8" customFormat="1" ht="12" customHeight="1" thickBot="1">
      <c r="A23" s="9">
        <v>132</v>
      </c>
      <c r="B23" s="60"/>
      <c r="C23" s="9"/>
      <c r="D23" s="18"/>
      <c r="E23" s="26"/>
      <c r="F23" s="27"/>
      <c r="G23" s="27"/>
      <c r="H23" s="28"/>
      <c r="I23" s="17"/>
      <c r="J23" s="28"/>
    </row>
    <row r="24" spans="1:10" s="8" customFormat="1" ht="32.25" customHeight="1" thickBot="1">
      <c r="A24" s="9"/>
      <c r="B24" s="60"/>
      <c r="C24" s="9"/>
      <c r="D24" s="18"/>
      <c r="E24" s="30" t="s">
        <v>42</v>
      </c>
      <c r="F24" s="375" t="s">
        <v>316</v>
      </c>
      <c r="G24" s="376"/>
      <c r="H24" s="28"/>
      <c r="I24" s="17"/>
      <c r="J24" s="28"/>
    </row>
    <row r="25" spans="1:10" s="8" customFormat="1" ht="15" customHeight="1" hidden="1">
      <c r="A25" s="9"/>
      <c r="B25" s="60"/>
      <c r="C25" s="9"/>
      <c r="D25" s="18"/>
      <c r="E25" s="31"/>
      <c r="F25" s="32"/>
      <c r="G25" s="27"/>
      <c r="H25" s="28"/>
      <c r="I25" s="17"/>
      <c r="J25" s="28"/>
    </row>
    <row r="26" spans="1:10" s="8" customFormat="1" ht="24.75" customHeight="1" hidden="1">
      <c r="A26" s="9"/>
      <c r="B26" s="60"/>
      <c r="C26" s="9"/>
      <c r="D26" s="18"/>
      <c r="E26" s="30" t="s">
        <v>8</v>
      </c>
      <c r="F26" s="377"/>
      <c r="G26" s="378"/>
      <c r="H26" s="28" t="s">
        <v>9</v>
      </c>
      <c r="I26" s="17"/>
      <c r="J26" s="28"/>
    </row>
    <row r="27" spans="1:10" s="8" customFormat="1" ht="12" customHeight="1" thickBot="1">
      <c r="A27" s="9"/>
      <c r="B27" s="60"/>
      <c r="C27" s="9"/>
      <c r="D27" s="18"/>
      <c r="E27" s="31"/>
      <c r="F27" s="32"/>
      <c r="G27" s="27"/>
      <c r="H27" s="28"/>
      <c r="I27" s="17"/>
      <c r="J27" s="28"/>
    </row>
    <row r="28" spans="1:10" s="8" customFormat="1" ht="19.5" customHeight="1">
      <c r="A28" s="9"/>
      <c r="B28" s="60"/>
      <c r="C28" s="9"/>
      <c r="D28" s="18"/>
      <c r="E28" s="33" t="s">
        <v>43</v>
      </c>
      <c r="F28" s="34" t="s">
        <v>317</v>
      </c>
      <c r="G28" s="21"/>
      <c r="H28" s="35" t="s">
        <v>10</v>
      </c>
      <c r="I28" s="17"/>
      <c r="J28" s="28"/>
    </row>
    <row r="29" spans="1:10" s="8" customFormat="1" ht="19.5" customHeight="1" thickBot="1">
      <c r="A29" s="9"/>
      <c r="B29" s="60"/>
      <c r="C29" s="9"/>
      <c r="D29" s="18"/>
      <c r="E29" s="36" t="s">
        <v>44</v>
      </c>
      <c r="F29" s="37" t="s">
        <v>318</v>
      </c>
      <c r="G29" s="21"/>
      <c r="H29" s="38" t="s">
        <v>296</v>
      </c>
      <c r="I29" s="17"/>
      <c r="J29" s="28"/>
    </row>
    <row r="30" spans="1:10" s="8" customFormat="1" ht="12" customHeight="1" thickBot="1">
      <c r="A30" s="9"/>
      <c r="B30" s="60"/>
      <c r="C30" s="9"/>
      <c r="D30" s="18"/>
      <c r="E30" s="26"/>
      <c r="F30" s="16"/>
      <c r="G30" s="27"/>
      <c r="H30" s="28"/>
      <c r="I30" s="17"/>
      <c r="J30" s="28"/>
    </row>
    <row r="31" spans="1:10" s="8" customFormat="1" ht="24.75" customHeight="1">
      <c r="A31" s="9"/>
      <c r="B31" s="60"/>
      <c r="C31" s="9"/>
      <c r="D31" s="18"/>
      <c r="E31" s="39" t="s">
        <v>11</v>
      </c>
      <c r="F31" s="379" t="s">
        <v>297</v>
      </c>
      <c r="G31" s="380"/>
      <c r="H31" s="35" t="s">
        <v>12</v>
      </c>
      <c r="I31" s="17"/>
      <c r="J31" s="28"/>
    </row>
    <row r="32" spans="1:10" s="8" customFormat="1" ht="24" customHeight="1" thickBot="1">
      <c r="A32" s="9"/>
      <c r="B32" s="60"/>
      <c r="C32" s="9"/>
      <c r="D32" s="18"/>
      <c r="E32" s="40" t="s">
        <v>45</v>
      </c>
      <c r="F32" s="359" t="s">
        <v>301</v>
      </c>
      <c r="G32" s="360"/>
      <c r="H32" s="38" t="s">
        <v>298</v>
      </c>
      <c r="I32" s="17"/>
      <c r="J32" s="28"/>
    </row>
    <row r="33" spans="1:17" s="8" customFormat="1" ht="39.75" customHeight="1">
      <c r="A33" s="9"/>
      <c r="B33" s="60"/>
      <c r="C33" s="61"/>
      <c r="D33" s="18"/>
      <c r="E33" s="41" t="s">
        <v>46</v>
      </c>
      <c r="F33" s="42" t="s">
        <v>13</v>
      </c>
      <c r="G33" s="43" t="s">
        <v>293</v>
      </c>
      <c r="H33" s="16"/>
      <c r="I33" s="17"/>
      <c r="J33" s="28"/>
      <c r="O33" s="44"/>
      <c r="P33" s="44"/>
      <c r="Q33" s="45"/>
    </row>
    <row r="34" spans="1:10" s="8" customFormat="1" ht="24.75" customHeight="1">
      <c r="A34" s="9"/>
      <c r="B34" s="60"/>
      <c r="C34" s="9"/>
      <c r="D34" s="18"/>
      <c r="E34" s="369" t="s">
        <v>47</v>
      </c>
      <c r="F34" s="46" t="s">
        <v>14</v>
      </c>
      <c r="G34" s="47" t="s">
        <v>299</v>
      </c>
      <c r="H34" s="16"/>
      <c r="I34" s="17"/>
      <c r="J34" s="28"/>
    </row>
    <row r="35" spans="1:10" s="8" customFormat="1" ht="24.75" customHeight="1" thickBot="1">
      <c r="A35" s="9"/>
      <c r="B35" s="60"/>
      <c r="C35" s="9"/>
      <c r="D35" s="18"/>
      <c r="E35" s="370"/>
      <c r="F35" s="48" t="s">
        <v>15</v>
      </c>
      <c r="G35" s="49" t="s">
        <v>300</v>
      </c>
      <c r="H35" s="28"/>
      <c r="I35" s="17"/>
      <c r="J35" s="28"/>
    </row>
    <row r="36" spans="1:10" s="8" customFormat="1" ht="12" customHeight="1" thickBot="1">
      <c r="A36" s="9"/>
      <c r="B36" s="60"/>
      <c r="C36" s="9"/>
      <c r="D36" s="18"/>
      <c r="E36" s="26"/>
      <c r="F36" s="16"/>
      <c r="G36" s="27"/>
      <c r="H36" s="28"/>
      <c r="I36" s="17"/>
      <c r="J36" s="28"/>
    </row>
    <row r="37" spans="1:10" s="8" customFormat="1" ht="27" customHeight="1" thickBot="1">
      <c r="A37" s="9" t="s">
        <v>16</v>
      </c>
      <c r="B37" s="60" t="s">
        <v>17</v>
      </c>
      <c r="C37" s="9"/>
      <c r="D37" s="15"/>
      <c r="E37" s="371" t="s">
        <v>17</v>
      </c>
      <c r="F37" s="372"/>
      <c r="G37" s="50" t="s">
        <v>319</v>
      </c>
      <c r="H37" s="16"/>
      <c r="I37" s="17"/>
      <c r="J37" s="28"/>
    </row>
    <row r="38" spans="1:10" s="8" customFormat="1" ht="27" customHeight="1">
      <c r="A38" s="9" t="s">
        <v>18</v>
      </c>
      <c r="B38" s="60" t="s">
        <v>19</v>
      </c>
      <c r="C38" s="9"/>
      <c r="D38" s="15"/>
      <c r="E38" s="373" t="s">
        <v>19</v>
      </c>
      <c r="F38" s="374"/>
      <c r="G38" s="50" t="s">
        <v>319</v>
      </c>
      <c r="H38" s="16"/>
      <c r="I38" s="17"/>
      <c r="J38" s="28"/>
    </row>
    <row r="39" spans="1:10" s="8" customFormat="1" ht="21" customHeight="1">
      <c r="A39" s="9" t="s">
        <v>20</v>
      </c>
      <c r="B39" s="60" t="s">
        <v>21</v>
      </c>
      <c r="C39" s="9"/>
      <c r="D39" s="15"/>
      <c r="E39" s="369" t="s">
        <v>22</v>
      </c>
      <c r="F39" s="51" t="s">
        <v>23</v>
      </c>
      <c r="G39" s="52" t="s">
        <v>320</v>
      </c>
      <c r="H39" s="16"/>
      <c r="I39" s="17"/>
      <c r="J39" s="28"/>
    </row>
    <row r="40" spans="1:10" s="8" customFormat="1" ht="21" customHeight="1">
      <c r="A40" s="9" t="s">
        <v>24</v>
      </c>
      <c r="B40" s="60" t="s">
        <v>25</v>
      </c>
      <c r="C40" s="9"/>
      <c r="D40" s="15"/>
      <c r="E40" s="369"/>
      <c r="F40" s="51" t="s">
        <v>26</v>
      </c>
      <c r="G40" s="52" t="s">
        <v>321</v>
      </c>
      <c r="H40" s="16"/>
      <c r="I40" s="17"/>
      <c r="J40" s="28"/>
    </row>
    <row r="41" spans="1:10" s="8" customFormat="1" ht="21" customHeight="1">
      <c r="A41" s="9" t="s">
        <v>27</v>
      </c>
      <c r="B41" s="60" t="s">
        <v>28</v>
      </c>
      <c r="C41" s="9"/>
      <c r="D41" s="15"/>
      <c r="E41" s="369" t="s">
        <v>355</v>
      </c>
      <c r="F41" s="51" t="s">
        <v>23</v>
      </c>
      <c r="G41" s="52" t="s">
        <v>322</v>
      </c>
      <c r="H41" s="16"/>
      <c r="I41" s="17"/>
      <c r="J41" s="28"/>
    </row>
    <row r="42" spans="1:10" s="8" customFormat="1" ht="21" customHeight="1">
      <c r="A42" s="9" t="s">
        <v>29</v>
      </c>
      <c r="B42" s="60" t="s">
        <v>30</v>
      </c>
      <c r="C42" s="9"/>
      <c r="D42" s="15"/>
      <c r="E42" s="369"/>
      <c r="F42" s="51" t="s">
        <v>26</v>
      </c>
      <c r="G42" s="52" t="s">
        <v>323</v>
      </c>
      <c r="H42" s="16"/>
      <c r="I42" s="17"/>
      <c r="J42" s="28"/>
    </row>
    <row r="43" spans="1:10" s="8" customFormat="1" ht="21" customHeight="1">
      <c r="A43" s="9" t="s">
        <v>31</v>
      </c>
      <c r="B43" s="10" t="s">
        <v>32</v>
      </c>
      <c r="C43" s="9"/>
      <c r="D43" s="53"/>
      <c r="E43" s="366" t="s">
        <v>33</v>
      </c>
      <c r="F43" s="54" t="s">
        <v>23</v>
      </c>
      <c r="G43" s="55" t="s">
        <v>347</v>
      </c>
      <c r="H43" s="56"/>
      <c r="I43" s="17"/>
      <c r="J43" s="28"/>
    </row>
    <row r="44" spans="1:10" s="8" customFormat="1" ht="21" customHeight="1">
      <c r="A44" s="9" t="s">
        <v>34</v>
      </c>
      <c r="B44" s="10" t="s">
        <v>35</v>
      </c>
      <c r="C44" s="9"/>
      <c r="D44" s="53"/>
      <c r="E44" s="366"/>
      <c r="F44" s="54" t="s">
        <v>36</v>
      </c>
      <c r="G44" s="55" t="s">
        <v>356</v>
      </c>
      <c r="H44" s="56"/>
      <c r="I44" s="17"/>
      <c r="J44" s="28"/>
    </row>
    <row r="45" spans="1:10" s="8" customFormat="1" ht="21" customHeight="1">
      <c r="A45" s="9" t="s">
        <v>37</v>
      </c>
      <c r="B45" s="10" t="s">
        <v>38</v>
      </c>
      <c r="C45" s="9"/>
      <c r="D45" s="53"/>
      <c r="E45" s="366"/>
      <c r="F45" s="54" t="s">
        <v>26</v>
      </c>
      <c r="G45" s="55" t="s">
        <v>348</v>
      </c>
      <c r="H45" s="56"/>
      <c r="I45" s="17"/>
      <c r="J45" s="28"/>
    </row>
    <row r="46" spans="1:10" s="8" customFormat="1" ht="21" customHeight="1" thickBot="1">
      <c r="A46" s="9" t="s">
        <v>39</v>
      </c>
      <c r="B46" s="10" t="s">
        <v>40</v>
      </c>
      <c r="C46" s="9"/>
      <c r="D46" s="53"/>
      <c r="E46" s="367"/>
      <c r="F46" s="57" t="s">
        <v>41</v>
      </c>
      <c r="G46" s="295" t="s">
        <v>327</v>
      </c>
      <c r="H46" s="56"/>
      <c r="I46" s="17"/>
      <c r="J46" s="28"/>
    </row>
    <row r="47" spans="1:15" s="8" customFormat="1" ht="11.25">
      <c r="A47" s="9"/>
      <c r="B47" s="60"/>
      <c r="C47" s="9"/>
      <c r="D47" s="191"/>
      <c r="E47" s="62"/>
      <c r="F47" s="62"/>
      <c r="G47" s="192"/>
      <c r="H47" s="62"/>
      <c r="I47" s="58"/>
      <c r="J47" s="28"/>
      <c r="K47" s="28"/>
      <c r="L47" s="28"/>
      <c r="M47" s="28"/>
      <c r="N47" s="28"/>
      <c r="O47" s="28"/>
    </row>
    <row r="48" spans="1:10" s="8" customFormat="1" ht="11.25">
      <c r="A48" s="9"/>
      <c r="B48" s="60"/>
      <c r="C48" s="9"/>
      <c r="G48" s="12"/>
      <c r="J48" s="28"/>
    </row>
    <row r="49" spans="1:10" s="8" customFormat="1" ht="11.25">
      <c r="A49" s="9"/>
      <c r="B49" s="60"/>
      <c r="C49" s="9"/>
      <c r="G49" s="12"/>
      <c r="J49" s="28"/>
    </row>
    <row r="50" spans="1:10" s="8" customFormat="1" ht="11.25">
      <c r="A50" s="9"/>
      <c r="B50" s="60"/>
      <c r="C50" s="9"/>
      <c r="G50" s="12"/>
      <c r="J50" s="28"/>
    </row>
    <row r="51" spans="1:10" s="8" customFormat="1" ht="11.25">
      <c r="A51" s="9"/>
      <c r="B51" s="60"/>
      <c r="C51" s="9"/>
      <c r="G51" s="12"/>
      <c r="J51" s="28"/>
    </row>
    <row r="52" spans="1:10" s="8" customFormat="1" ht="11.25">
      <c r="A52" s="9"/>
      <c r="B52" s="60"/>
      <c r="C52" s="9"/>
      <c r="G52" s="12"/>
      <c r="J52" s="28"/>
    </row>
    <row r="53" spans="1:10" s="8" customFormat="1" ht="11.25">
      <c r="A53" s="9"/>
      <c r="B53" s="60"/>
      <c r="C53" s="9"/>
      <c r="G53" s="12"/>
      <c r="J53" s="28"/>
    </row>
    <row r="54" spans="1:10" s="8" customFormat="1" ht="11.25">
      <c r="A54" s="9"/>
      <c r="B54" s="60"/>
      <c r="C54" s="9"/>
      <c r="G54" s="12"/>
      <c r="J54" s="28"/>
    </row>
    <row r="55" spans="1:10" s="8" customFormat="1" ht="11.25">
      <c r="A55" s="9"/>
      <c r="B55" s="60"/>
      <c r="C55" s="9"/>
      <c r="G55" s="12"/>
      <c r="J55" s="28"/>
    </row>
    <row r="56" spans="1:10" s="8" customFormat="1" ht="11.25">
      <c r="A56" s="9"/>
      <c r="B56" s="60"/>
      <c r="C56" s="9"/>
      <c r="G56" s="12"/>
      <c r="J56" s="28"/>
    </row>
    <row r="57" spans="1:10" s="8" customFormat="1" ht="11.25">
      <c r="A57" s="9"/>
      <c r="B57" s="60"/>
      <c r="C57" s="9"/>
      <c r="G57" s="12"/>
      <c r="J57" s="28"/>
    </row>
    <row r="58" spans="1:10" s="8" customFormat="1" ht="11.25">
      <c r="A58" s="9"/>
      <c r="B58" s="60"/>
      <c r="C58" s="9"/>
      <c r="G58" s="12"/>
      <c r="J58" s="28"/>
    </row>
    <row r="59" spans="1:10" s="8" customFormat="1" ht="11.25">
      <c r="A59" s="9"/>
      <c r="B59" s="60"/>
      <c r="C59" s="9"/>
      <c r="G59" s="12"/>
      <c r="J59" s="28"/>
    </row>
    <row r="60" spans="1:10" s="8" customFormat="1" ht="11.25">
      <c r="A60" s="9"/>
      <c r="B60" s="60"/>
      <c r="C60" s="9"/>
      <c r="G60" s="12"/>
      <c r="J60" s="28"/>
    </row>
    <row r="61" spans="1:10" s="8" customFormat="1" ht="11.25">
      <c r="A61" s="9"/>
      <c r="B61" s="60"/>
      <c r="C61" s="9"/>
      <c r="G61" s="12"/>
      <c r="J61" s="28"/>
    </row>
    <row r="62" spans="1:10" s="8" customFormat="1" ht="11.25">
      <c r="A62" s="9"/>
      <c r="B62" s="60"/>
      <c r="C62" s="9"/>
      <c r="G62" s="12"/>
      <c r="J62" s="28"/>
    </row>
    <row r="63" spans="1:10" s="8" customFormat="1" ht="11.25">
      <c r="A63" s="9"/>
      <c r="B63" s="60"/>
      <c r="C63" s="9"/>
      <c r="G63" s="12"/>
      <c r="J63" s="28"/>
    </row>
    <row r="64" spans="1:10" s="8" customFormat="1" ht="11.25">
      <c r="A64" s="9"/>
      <c r="B64" s="60"/>
      <c r="C64" s="9"/>
      <c r="G64" s="12"/>
      <c r="J64" s="28"/>
    </row>
    <row r="65" spans="1:10" s="8" customFormat="1" ht="11.25">
      <c r="A65" s="9"/>
      <c r="B65" s="60"/>
      <c r="C65" s="9"/>
      <c r="G65" s="12"/>
      <c r="J65" s="28"/>
    </row>
    <row r="66" spans="1:10" s="8" customFormat="1" ht="11.25">
      <c r="A66" s="9"/>
      <c r="B66" s="60"/>
      <c r="C66" s="9"/>
      <c r="G66" s="12"/>
      <c r="J66" s="28"/>
    </row>
    <row r="67" spans="1:10" s="8" customFormat="1" ht="11.25">
      <c r="A67" s="9"/>
      <c r="B67" s="60"/>
      <c r="C67" s="9"/>
      <c r="G67" s="12"/>
      <c r="J67" s="28"/>
    </row>
    <row r="68" spans="1:10" s="8" customFormat="1" ht="11.25">
      <c r="A68" s="9"/>
      <c r="B68" s="60"/>
      <c r="C68" s="9"/>
      <c r="G68" s="12"/>
      <c r="J68" s="28"/>
    </row>
    <row r="69" spans="1:10" s="8" customFormat="1" ht="11.25">
      <c r="A69" s="9"/>
      <c r="B69" s="60"/>
      <c r="C69" s="9"/>
      <c r="G69" s="12"/>
      <c r="J69" s="28"/>
    </row>
    <row r="70" spans="1:10" s="8" customFormat="1" ht="11.25">
      <c r="A70" s="9"/>
      <c r="B70" s="60"/>
      <c r="C70" s="9"/>
      <c r="G70" s="12"/>
      <c r="J70" s="28"/>
    </row>
    <row r="71" spans="1:10" s="8" customFormat="1" ht="11.25">
      <c r="A71" s="9"/>
      <c r="B71" s="60"/>
      <c r="C71" s="9"/>
      <c r="G71" s="12"/>
      <c r="J71" s="28"/>
    </row>
    <row r="72" spans="1:10" s="8" customFormat="1" ht="11.25">
      <c r="A72" s="9"/>
      <c r="B72" s="60"/>
      <c r="C72" s="9"/>
      <c r="G72" s="12"/>
      <c r="J72" s="28"/>
    </row>
    <row r="73" spans="1:10" s="8" customFormat="1" ht="11.25">
      <c r="A73" s="9"/>
      <c r="B73" s="60"/>
      <c r="C73" s="9"/>
      <c r="G73" s="12"/>
      <c r="J73" s="28"/>
    </row>
    <row r="74" spans="1:10" s="8" customFormat="1" ht="11.25">
      <c r="A74" s="9"/>
      <c r="B74" s="60"/>
      <c r="C74" s="9"/>
      <c r="G74" s="12"/>
      <c r="J74" s="28"/>
    </row>
    <row r="75" spans="1:10" s="8" customFormat="1" ht="11.25">
      <c r="A75" s="9"/>
      <c r="B75" s="60"/>
      <c r="C75" s="9"/>
      <c r="G75" s="12"/>
      <c r="J75" s="28"/>
    </row>
    <row r="76" spans="1:10" s="8" customFormat="1" ht="11.25">
      <c r="A76" s="9"/>
      <c r="B76" s="60"/>
      <c r="C76" s="9"/>
      <c r="G76" s="12"/>
      <c r="J76" s="28"/>
    </row>
    <row r="77" spans="1:10" s="8" customFormat="1" ht="11.25">
      <c r="A77" s="9"/>
      <c r="B77" s="60"/>
      <c r="C77" s="9"/>
      <c r="G77" s="12"/>
      <c r="J77" s="28"/>
    </row>
    <row r="78" spans="1:10" s="8" customFormat="1" ht="11.25">
      <c r="A78" s="9"/>
      <c r="B78" s="60"/>
      <c r="C78" s="9"/>
      <c r="G78" s="12"/>
      <c r="J78" s="28"/>
    </row>
    <row r="79" spans="1:10" s="8" customFormat="1" ht="11.25">
      <c r="A79" s="9"/>
      <c r="B79" s="60"/>
      <c r="C79" s="9"/>
      <c r="G79" s="12"/>
      <c r="J79" s="28"/>
    </row>
    <row r="80" spans="1:10" s="8" customFormat="1" ht="11.25">
      <c r="A80" s="9"/>
      <c r="B80" s="60"/>
      <c r="C80" s="9"/>
      <c r="G80" s="12"/>
      <c r="J80" s="28"/>
    </row>
    <row r="81" spans="1:10" s="8" customFormat="1" ht="11.25">
      <c r="A81" s="1"/>
      <c r="B81" s="2"/>
      <c r="C81" s="1"/>
      <c r="G81" s="12"/>
      <c r="J81" s="28"/>
    </row>
    <row r="82" spans="1:10" s="8" customFormat="1" ht="11.25">
      <c r="A82" s="1"/>
      <c r="B82" s="2"/>
      <c r="C82" s="1"/>
      <c r="G82" s="12"/>
      <c r="J82" s="28"/>
    </row>
    <row r="83" spans="1:10" s="8" customFormat="1" ht="11.25">
      <c r="A83" s="1"/>
      <c r="B83" s="2"/>
      <c r="C83" s="1"/>
      <c r="G83" s="12"/>
      <c r="J83" s="28"/>
    </row>
    <row r="84" spans="1:10" s="8" customFormat="1" ht="11.25">
      <c r="A84" s="1"/>
      <c r="B84" s="2"/>
      <c r="C84" s="1"/>
      <c r="G84" s="12"/>
      <c r="J84" s="28"/>
    </row>
    <row r="85" spans="1:10" s="8" customFormat="1" ht="11.25">
      <c r="A85" s="1"/>
      <c r="B85" s="2"/>
      <c r="C85" s="1"/>
      <c r="G85" s="12"/>
      <c r="J85" s="28"/>
    </row>
    <row r="86" spans="1:7" s="8" customFormat="1" ht="11.25">
      <c r="A86" s="1"/>
      <c r="B86" s="2"/>
      <c r="C86" s="1"/>
      <c r="G86" s="12"/>
    </row>
    <row r="87" spans="1:7" s="8" customFormat="1" ht="11.25">
      <c r="A87" s="1"/>
      <c r="B87" s="2"/>
      <c r="C87" s="1"/>
      <c r="G87" s="12"/>
    </row>
    <row r="88" spans="1:7" s="8" customFormat="1" ht="11.25">
      <c r="A88" s="1"/>
      <c r="B88" s="2"/>
      <c r="C88" s="1"/>
      <c r="G88" s="12"/>
    </row>
    <row r="89" spans="1:7" s="8" customFormat="1" ht="11.25">
      <c r="A89" s="1"/>
      <c r="B89" s="2"/>
      <c r="C89" s="1"/>
      <c r="G89" s="12"/>
    </row>
    <row r="90" spans="1:7" s="8" customFormat="1" ht="11.25">
      <c r="A90" s="1"/>
      <c r="B90" s="2"/>
      <c r="C90" s="1"/>
      <c r="G90" s="12"/>
    </row>
    <row r="91" spans="1:7" s="8" customFormat="1" ht="11.25">
      <c r="A91" s="1"/>
      <c r="B91" s="2"/>
      <c r="C91" s="1"/>
      <c r="G91" s="12"/>
    </row>
    <row r="92" spans="1:7" s="8" customFormat="1" ht="11.25">
      <c r="A92" s="1"/>
      <c r="B92" s="2"/>
      <c r="C92" s="1"/>
      <c r="G92" s="12"/>
    </row>
    <row r="93" spans="1:7" s="8" customFormat="1" ht="11.25">
      <c r="A93" s="1"/>
      <c r="B93" s="2"/>
      <c r="C93" s="1"/>
      <c r="G93" s="12"/>
    </row>
    <row r="94" spans="1:7" s="8" customFormat="1" ht="11.25">
      <c r="A94" s="1"/>
      <c r="B94" s="2"/>
      <c r="C94" s="1"/>
      <c r="G94" s="12"/>
    </row>
    <row r="95" spans="1:7" s="8" customFormat="1" ht="11.25">
      <c r="A95" s="1"/>
      <c r="B95" s="2"/>
      <c r="C95" s="1"/>
      <c r="G95" s="12"/>
    </row>
    <row r="96" spans="1:7" s="8" customFormat="1" ht="11.25">
      <c r="A96" s="1"/>
      <c r="B96" s="2"/>
      <c r="C96" s="1"/>
      <c r="G96" s="12"/>
    </row>
    <row r="97" spans="1:7" s="8" customFormat="1" ht="11.25">
      <c r="A97" s="1"/>
      <c r="B97" s="2"/>
      <c r="C97" s="1"/>
      <c r="G97" s="12"/>
    </row>
    <row r="98" spans="1:7" s="8" customFormat="1" ht="11.25">
      <c r="A98" s="1"/>
      <c r="B98" s="2"/>
      <c r="C98" s="1"/>
      <c r="G98" s="12"/>
    </row>
    <row r="99" spans="1:7" s="8" customFormat="1" ht="11.25">
      <c r="A99" s="1"/>
      <c r="B99" s="2"/>
      <c r="C99" s="1"/>
      <c r="G99" s="12"/>
    </row>
    <row r="100" spans="1:7" s="8" customFormat="1" ht="11.25">
      <c r="A100" s="1"/>
      <c r="B100" s="2"/>
      <c r="C100" s="1"/>
      <c r="G100" s="12"/>
    </row>
    <row r="101" spans="1:7" s="8" customFormat="1" ht="11.25">
      <c r="A101" s="1"/>
      <c r="B101" s="2"/>
      <c r="C101" s="1"/>
      <c r="G101" s="12"/>
    </row>
    <row r="102" spans="1:7" s="8" customFormat="1" ht="11.25">
      <c r="A102" s="1"/>
      <c r="B102" s="2"/>
      <c r="C102" s="1"/>
      <c r="G102" s="12"/>
    </row>
    <row r="103" spans="1:7" s="8" customFormat="1" ht="11.25">
      <c r="A103" s="1"/>
      <c r="B103" s="2"/>
      <c r="C103" s="1"/>
      <c r="G103" s="12"/>
    </row>
    <row r="104" spans="1:7" s="8" customFormat="1" ht="11.25">
      <c r="A104" s="1"/>
      <c r="B104" s="2"/>
      <c r="C104" s="1"/>
      <c r="G104" s="12"/>
    </row>
    <row r="105" spans="1:7" s="8" customFormat="1" ht="11.25">
      <c r="A105" s="1"/>
      <c r="B105" s="2"/>
      <c r="C105" s="1"/>
      <c r="G105" s="12"/>
    </row>
    <row r="106" spans="1:7" s="8" customFormat="1" ht="11.25">
      <c r="A106" s="1"/>
      <c r="B106" s="2"/>
      <c r="C106" s="1"/>
      <c r="G106" s="12"/>
    </row>
    <row r="107" spans="1:7" s="8" customFormat="1" ht="11.25">
      <c r="A107" s="1"/>
      <c r="B107" s="2"/>
      <c r="C107" s="1"/>
      <c r="G107" s="12"/>
    </row>
    <row r="108" spans="1:7" s="8" customFormat="1" ht="11.25">
      <c r="A108" s="1"/>
      <c r="B108" s="2"/>
      <c r="C108" s="1"/>
      <c r="G108" s="12"/>
    </row>
    <row r="109" spans="1:7" s="8" customFormat="1" ht="11.25">
      <c r="A109" s="1"/>
      <c r="B109" s="2"/>
      <c r="C109" s="1"/>
      <c r="G109" s="12"/>
    </row>
    <row r="110" spans="1:7" s="8" customFormat="1" ht="11.25">
      <c r="A110" s="1"/>
      <c r="B110" s="2"/>
      <c r="C110" s="1"/>
      <c r="G110" s="12"/>
    </row>
    <row r="111" spans="1:7" s="8" customFormat="1" ht="11.25">
      <c r="A111" s="1"/>
      <c r="B111" s="2"/>
      <c r="C111" s="1"/>
      <c r="G111" s="12"/>
    </row>
    <row r="112" spans="1:7" s="8" customFormat="1" ht="11.25">
      <c r="A112" s="1"/>
      <c r="B112" s="2"/>
      <c r="C112" s="1"/>
      <c r="G112" s="12"/>
    </row>
    <row r="113" spans="1:7" s="8" customFormat="1" ht="11.25">
      <c r="A113" s="1"/>
      <c r="B113" s="2"/>
      <c r="C113" s="1"/>
      <c r="G113" s="12"/>
    </row>
    <row r="114" spans="1:7" s="8" customFormat="1" ht="11.25">
      <c r="A114" s="1"/>
      <c r="B114" s="2"/>
      <c r="C114" s="1"/>
      <c r="G114" s="12"/>
    </row>
    <row r="115" spans="1:7" s="8" customFormat="1" ht="11.25">
      <c r="A115" s="1"/>
      <c r="B115" s="2"/>
      <c r="C115" s="1"/>
      <c r="G115" s="12"/>
    </row>
    <row r="116" spans="1:7" s="8" customFormat="1" ht="11.25">
      <c r="A116" s="1"/>
      <c r="B116" s="2"/>
      <c r="C116" s="1"/>
      <c r="G116" s="12"/>
    </row>
    <row r="117" spans="1:7" s="8" customFormat="1" ht="11.25">
      <c r="A117" s="1"/>
      <c r="B117" s="2"/>
      <c r="C117" s="1"/>
      <c r="G117" s="12"/>
    </row>
    <row r="118" spans="1:7" s="8" customFormat="1" ht="11.25">
      <c r="A118" s="1"/>
      <c r="B118" s="2"/>
      <c r="C118" s="1"/>
      <c r="G118" s="12"/>
    </row>
    <row r="119" spans="1:7" s="8" customFormat="1" ht="11.25">
      <c r="A119" s="1"/>
      <c r="B119" s="2"/>
      <c r="C119" s="1"/>
      <c r="G119" s="12"/>
    </row>
    <row r="120" spans="1:7" s="8" customFormat="1" ht="11.25">
      <c r="A120" s="1"/>
      <c r="B120" s="2"/>
      <c r="C120" s="1"/>
      <c r="G120" s="12"/>
    </row>
    <row r="121" spans="1:7" s="8" customFormat="1" ht="11.25">
      <c r="A121" s="1"/>
      <c r="B121" s="2"/>
      <c r="C121" s="1"/>
      <c r="G121" s="12"/>
    </row>
    <row r="122" spans="1:7" s="8" customFormat="1" ht="11.25">
      <c r="A122" s="1"/>
      <c r="B122" s="2"/>
      <c r="C122" s="1"/>
      <c r="G122" s="12"/>
    </row>
    <row r="123" spans="1:7" s="8" customFormat="1" ht="11.25">
      <c r="A123" s="1"/>
      <c r="B123" s="2"/>
      <c r="C123" s="1"/>
      <c r="G123" s="12"/>
    </row>
    <row r="124" spans="1:7" s="8" customFormat="1" ht="11.25">
      <c r="A124" s="1"/>
      <c r="B124" s="2"/>
      <c r="C124" s="1"/>
      <c r="G124" s="12"/>
    </row>
    <row r="125" spans="1:7" s="8" customFormat="1" ht="11.25">
      <c r="A125" s="1"/>
      <c r="B125" s="2"/>
      <c r="C125" s="1"/>
      <c r="G125" s="12"/>
    </row>
    <row r="126" spans="1:7" s="8" customFormat="1" ht="11.25">
      <c r="A126" s="1"/>
      <c r="B126" s="2"/>
      <c r="C126" s="1"/>
      <c r="G126" s="12"/>
    </row>
    <row r="127" spans="1:7" s="8" customFormat="1" ht="11.25">
      <c r="A127" s="1"/>
      <c r="B127" s="2"/>
      <c r="C127" s="1"/>
      <c r="G127" s="12"/>
    </row>
    <row r="128" spans="1:7" s="8" customFormat="1" ht="11.25">
      <c r="A128" s="1"/>
      <c r="B128" s="2"/>
      <c r="C128" s="1"/>
      <c r="G128" s="12"/>
    </row>
    <row r="129" spans="1:7" s="8" customFormat="1" ht="11.25">
      <c r="A129" s="1"/>
      <c r="B129" s="2"/>
      <c r="C129" s="1"/>
      <c r="G129" s="12"/>
    </row>
    <row r="130" spans="1:7" s="8" customFormat="1" ht="11.25">
      <c r="A130" s="1"/>
      <c r="B130" s="2"/>
      <c r="C130" s="1"/>
      <c r="G130" s="12"/>
    </row>
    <row r="131" spans="1:7" s="8" customFormat="1" ht="11.25">
      <c r="A131" s="1"/>
      <c r="B131" s="2"/>
      <c r="C131" s="1"/>
      <c r="G131" s="12"/>
    </row>
    <row r="132" spans="1:7" s="8" customFormat="1" ht="11.25">
      <c r="A132" s="1"/>
      <c r="B132" s="2"/>
      <c r="C132" s="1"/>
      <c r="G132" s="12"/>
    </row>
    <row r="133" spans="1:7" s="8" customFormat="1" ht="11.25">
      <c r="A133" s="1"/>
      <c r="B133" s="2"/>
      <c r="C133" s="1"/>
      <c r="G133" s="12"/>
    </row>
    <row r="134" spans="1:7" s="8" customFormat="1" ht="11.25">
      <c r="A134" s="1"/>
      <c r="B134" s="2"/>
      <c r="C134" s="1"/>
      <c r="G134" s="12"/>
    </row>
    <row r="135" spans="1:7" s="8" customFormat="1" ht="11.25">
      <c r="A135" s="1"/>
      <c r="B135" s="2"/>
      <c r="C135" s="1"/>
      <c r="G135" s="12"/>
    </row>
    <row r="136" spans="1:7" s="8" customFormat="1" ht="11.25">
      <c r="A136" s="1"/>
      <c r="B136" s="2"/>
      <c r="C136" s="1"/>
      <c r="G136" s="12"/>
    </row>
    <row r="137" spans="1:7" s="8" customFormat="1" ht="11.25">
      <c r="A137" s="1"/>
      <c r="B137" s="2"/>
      <c r="C137" s="1"/>
      <c r="G137" s="12"/>
    </row>
    <row r="138" spans="1:7" s="8" customFormat="1" ht="11.25">
      <c r="A138" s="1"/>
      <c r="B138" s="2"/>
      <c r="C138" s="1"/>
      <c r="G138" s="12"/>
    </row>
    <row r="139" spans="1:7" s="8" customFormat="1" ht="11.25">
      <c r="A139" s="1"/>
      <c r="B139" s="2"/>
      <c r="C139" s="1"/>
      <c r="G139" s="12"/>
    </row>
    <row r="140" spans="1:7" s="8" customFormat="1" ht="11.25">
      <c r="A140" s="1"/>
      <c r="B140" s="2"/>
      <c r="C140" s="1"/>
      <c r="G140" s="12"/>
    </row>
    <row r="141" spans="1:7" s="8" customFormat="1" ht="11.25">
      <c r="A141" s="1"/>
      <c r="B141" s="2"/>
      <c r="C141" s="1"/>
      <c r="G141" s="12"/>
    </row>
    <row r="142" spans="1:7" s="8" customFormat="1" ht="11.25">
      <c r="A142" s="1"/>
      <c r="B142" s="2"/>
      <c r="C142" s="1"/>
      <c r="G142" s="12"/>
    </row>
    <row r="143" spans="1:7" s="8" customFormat="1" ht="11.25">
      <c r="A143" s="1"/>
      <c r="B143" s="2"/>
      <c r="C143" s="1"/>
      <c r="G143" s="12"/>
    </row>
    <row r="144" spans="1:7" s="8" customFormat="1" ht="11.25">
      <c r="A144" s="1"/>
      <c r="B144" s="2"/>
      <c r="C144" s="1"/>
      <c r="G144" s="12"/>
    </row>
    <row r="145" spans="1:7" s="8" customFormat="1" ht="11.25">
      <c r="A145" s="1"/>
      <c r="B145" s="2"/>
      <c r="C145" s="1"/>
      <c r="G145" s="12"/>
    </row>
    <row r="146" spans="1:7" s="8" customFormat="1" ht="11.25">
      <c r="A146" s="1"/>
      <c r="B146" s="2"/>
      <c r="C146" s="1"/>
      <c r="G146" s="12"/>
    </row>
    <row r="147" spans="1:7" s="8" customFormat="1" ht="11.25">
      <c r="A147" s="1"/>
      <c r="B147" s="2"/>
      <c r="C147" s="1"/>
      <c r="G147" s="12"/>
    </row>
    <row r="148" spans="1:7" s="8" customFormat="1" ht="11.25">
      <c r="A148" s="1"/>
      <c r="B148" s="2"/>
      <c r="C148" s="1"/>
      <c r="G148" s="12"/>
    </row>
    <row r="149" spans="1:7" s="8" customFormat="1" ht="11.25">
      <c r="A149" s="1"/>
      <c r="B149" s="2"/>
      <c r="C149" s="1"/>
      <c r="G149" s="12"/>
    </row>
  </sheetData>
  <sheetProtection/>
  <mergeCells count="15">
    <mergeCell ref="E43:E46"/>
    <mergeCell ref="E15:H15"/>
    <mergeCell ref="E34:E35"/>
    <mergeCell ref="E37:F37"/>
    <mergeCell ref="E38:F38"/>
    <mergeCell ref="E39:E40"/>
    <mergeCell ref="F24:G24"/>
    <mergeCell ref="F26:G26"/>
    <mergeCell ref="F31:G31"/>
    <mergeCell ref="E41:E42"/>
    <mergeCell ref="G12:H12"/>
    <mergeCell ref="F32:G32"/>
    <mergeCell ref="G8:H8"/>
    <mergeCell ref="E17:F17"/>
    <mergeCell ref="E18:F18"/>
  </mergeCells>
  <dataValidations count="8">
    <dataValidation type="list" allowBlank="1" showInputMessage="1" showErrorMessage="1" promptTitle="Ввод" prompt="Необходимо выбрать значение из списка" sqref="H32">
      <formula1>"руб./Гкал,руб./Гкал/ч/мес"</formula1>
    </dataValidation>
    <dataValidation type="list" allowBlank="1" showInputMessage="1" showErrorMessage="1" promptTitle="Ввод" prompt="Необходимо выбрать значение из списка" sqref="F32:G32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H29">
      <formula1>"Да,Нет"</formula1>
    </dataValidation>
    <dataValidation type="list" allowBlank="1" showInputMessage="1" showErrorMessage="1" sqref="H22">
      <formula1>"ПЛАН,ФАКТ"</formula1>
    </dataValidation>
    <dataValidation type="list" allowBlank="1" showInputMessage="1" showErrorMessage="1" sqref="H20">
      <formula1>"I квартал,II квартал,III квартал,IV квартал,Год"</formula1>
    </dataValidation>
    <dataValidation type="textLength" allowBlank="1" showInputMessage="1" showErrorMessage="1" promptTitle="Ввод" prompt="10-12 символов" sqref="F28">
      <formula1>10</formula1>
      <formula2>12</formula2>
    </dataValidation>
    <dataValidation type="textLength" operator="equal" allowBlank="1" showInputMessage="1" showErrorMessage="1" promptTitle="Ввод" prompt="9 символов" sqref="F29">
      <formula1>9</formula1>
    </dataValidation>
    <dataValidation type="textLength" allowBlank="1" showInputMessage="1" showErrorMessage="1" promptTitle="Ввод" prompt="7-8 символов" sqref="G35">
      <formula1>7</formula1>
      <formula2>8</formula2>
    </dataValidation>
  </dataValidations>
  <hyperlinks>
    <hyperlink ref="G46" r:id="rId1" display="mail@mmrp.murmansk.ru"/>
  </hyperlinks>
  <printOptions/>
  <pageMargins left="0.5" right="0.2" top="1" bottom="1" header="0.5" footer="0.5"/>
  <pageSetup fitToHeight="1" fitToWidth="1" horizontalDpi="600" verticalDpi="600" orientation="portrait" paperSize="9" scale="70" r:id="rId2"/>
  <headerFooter alignWithMargins="0">
    <oddFooter>&amp;L&amp;"Times New Roman,обычный"&amp;8&amp;Z&amp;F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K58"/>
  <sheetViews>
    <sheetView zoomScale="80" zoomScaleNormal="80" zoomScalePageLayoutView="0" workbookViewId="0" topLeftCell="G28">
      <selection activeCell="V49" sqref="V49:V50"/>
    </sheetView>
  </sheetViews>
  <sheetFormatPr defaultColWidth="9.00390625" defaultRowHeight="12.75"/>
  <cols>
    <col min="1" max="2" width="9.125" style="194" hidden="1" customWidth="1"/>
    <col min="3" max="3" width="2.75390625" style="194" customWidth="1"/>
    <col min="4" max="4" width="24.125" style="194" hidden="1" customWidth="1"/>
    <col min="5" max="5" width="6.875" style="194" customWidth="1"/>
    <col min="6" max="6" width="29.00390625" style="194" customWidth="1"/>
    <col min="7" max="7" width="23.00390625" style="194" customWidth="1"/>
    <col min="8" max="9" width="20.75390625" style="194" hidden="1" customWidth="1"/>
    <col min="10" max="10" width="18.875" style="194" customWidth="1"/>
    <col min="11" max="12" width="25.125" style="194" hidden="1" customWidth="1"/>
    <col min="13" max="14" width="24.25390625" style="194" hidden="1" customWidth="1"/>
    <col min="15" max="15" width="17.25390625" style="194" customWidth="1"/>
    <col min="16" max="16" width="23.25390625" style="194" hidden="1" customWidth="1"/>
    <col min="17" max="17" width="23.75390625" style="194" hidden="1" customWidth="1"/>
    <col min="18" max="18" width="12.625" style="194" customWidth="1"/>
    <col min="19" max="19" width="17.875" style="194" customWidth="1"/>
    <col min="20" max="20" width="18.875" style="194" customWidth="1"/>
    <col min="21" max="21" width="32.875" style="194" customWidth="1"/>
    <col min="22" max="22" width="24.00390625" style="194" customWidth="1"/>
    <col min="23" max="23" width="3.125" style="194" customWidth="1"/>
    <col min="24" max="16384" width="9.125" style="194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5:37" s="195" customFormat="1" ht="15" hidden="1"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39"/>
      <c r="U7" s="239"/>
      <c r="V7" s="63" t="s">
        <v>282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</row>
    <row r="8" spans="4:37" s="195" customFormat="1" ht="15" hidden="1">
      <c r="D8" s="197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239"/>
      <c r="U8" s="390" t="s">
        <v>291</v>
      </c>
      <c r="V8" s="390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</row>
    <row r="9" spans="4:37" s="195" customFormat="1" ht="21.75" customHeight="1" hidden="1">
      <c r="D9" s="198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358" t="s">
        <v>279</v>
      </c>
      <c r="U9" s="358"/>
      <c r="V9" s="358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</row>
    <row r="10" spans="4:37" s="195" customFormat="1" ht="15" hidden="1">
      <c r="D10" s="198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239"/>
      <c r="U10" s="358" t="s">
        <v>287</v>
      </c>
      <c r="V10" s="358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</row>
    <row r="11" spans="4:37" s="195" customFormat="1" ht="15" customHeight="1">
      <c r="D11" s="198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9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</row>
    <row r="12" spans="4:37" s="195" customFormat="1" ht="18">
      <c r="D12" s="198"/>
      <c r="E12" s="392" t="s">
        <v>351</v>
      </c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</row>
    <row r="13" spans="4:37" s="195" customFormat="1" ht="15">
      <c r="D13" s="198"/>
      <c r="E13" s="394" t="s">
        <v>353</v>
      </c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</row>
    <row r="14" spans="4:37" s="195" customFormat="1" ht="15">
      <c r="D14" s="198"/>
      <c r="E14" s="319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</row>
    <row r="15" spans="4:37" s="195" customFormat="1" ht="32.25" customHeight="1">
      <c r="D15" s="198"/>
      <c r="E15" s="396" t="s">
        <v>352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</row>
    <row r="16" spans="4:34" s="195" customFormat="1" ht="12.75" customHeight="1">
      <c r="D16" s="198"/>
      <c r="E16" s="200"/>
      <c r="F16" s="201"/>
      <c r="G16" s="201"/>
      <c r="H16" s="201"/>
      <c r="I16" s="201"/>
      <c r="J16" s="201"/>
      <c r="K16" s="201"/>
      <c r="L16" s="201"/>
      <c r="M16" s="200"/>
      <c r="N16" s="202"/>
      <c r="O16" s="200"/>
      <c r="P16" s="200"/>
      <c r="Q16" s="200"/>
      <c r="R16" s="200"/>
      <c r="S16" s="200"/>
      <c r="T16" s="200"/>
      <c r="U16" s="200"/>
      <c r="V16" s="200"/>
      <c r="W16" s="203"/>
      <c r="X16" s="203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</row>
    <row r="17" spans="3:30" s="195" customFormat="1" ht="30.75" customHeight="1">
      <c r="C17" s="205"/>
      <c r="D17" s="206"/>
      <c r="E17" s="391" t="s">
        <v>81</v>
      </c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207"/>
      <c r="X17" s="207"/>
      <c r="Y17" s="208"/>
      <c r="Z17" s="208"/>
      <c r="AA17" s="208"/>
      <c r="AB17" s="208"/>
      <c r="AC17" s="208"/>
      <c r="AD17" s="208"/>
    </row>
    <row r="18" spans="3:30" s="195" customFormat="1" ht="12.75" customHeight="1" thickBot="1">
      <c r="C18" s="205"/>
      <c r="D18" s="206"/>
      <c r="E18" s="200"/>
      <c r="F18" s="200"/>
      <c r="G18" s="200"/>
      <c r="H18" s="200"/>
      <c r="I18" s="200"/>
      <c r="J18" s="200"/>
      <c r="K18" s="200"/>
      <c r="L18" s="200"/>
      <c r="M18" s="209"/>
      <c r="N18" s="202"/>
      <c r="O18" s="200"/>
      <c r="P18" s="200"/>
      <c r="Q18" s="200"/>
      <c r="R18" s="200"/>
      <c r="S18" s="200"/>
      <c r="T18" s="200"/>
      <c r="U18" s="200"/>
      <c r="V18" s="200"/>
      <c r="W18" s="207"/>
      <c r="X18" s="207"/>
      <c r="Y18" s="208"/>
      <c r="Z18" s="208"/>
      <c r="AA18" s="208"/>
      <c r="AB18" s="208"/>
      <c r="AC18" s="208"/>
      <c r="AD18" s="208"/>
    </row>
    <row r="19" spans="1:31" s="195" customFormat="1" ht="36.75" customHeight="1">
      <c r="A19" s="210"/>
      <c r="B19" s="210"/>
      <c r="C19" s="210"/>
      <c r="D19" s="211"/>
      <c r="E19" s="384" t="s">
        <v>48</v>
      </c>
      <c r="F19" s="351" t="s">
        <v>49</v>
      </c>
      <c r="G19" s="352"/>
      <c r="H19" s="355"/>
      <c r="I19" s="356"/>
      <c r="J19" s="386" t="s">
        <v>50</v>
      </c>
      <c r="K19" s="386"/>
      <c r="L19" s="386"/>
      <c r="M19" s="386"/>
      <c r="N19" s="386"/>
      <c r="O19" s="387" t="s">
        <v>51</v>
      </c>
      <c r="P19" s="388"/>
      <c r="Q19" s="389"/>
      <c r="R19" s="344" t="s">
        <v>52</v>
      </c>
      <c r="S19" s="344" t="s">
        <v>53</v>
      </c>
      <c r="T19" s="344" t="s">
        <v>54</v>
      </c>
      <c r="U19" s="344" t="s">
        <v>55</v>
      </c>
      <c r="V19" s="348" t="s">
        <v>56</v>
      </c>
      <c r="W19" s="200"/>
      <c r="X19" s="207"/>
      <c r="Y19" s="208"/>
      <c r="Z19" s="208"/>
      <c r="AA19" s="208"/>
      <c r="AB19" s="208"/>
      <c r="AC19" s="208"/>
      <c r="AD19" s="208"/>
      <c r="AE19" s="208"/>
    </row>
    <row r="20" spans="1:31" s="195" customFormat="1" ht="12.75" customHeight="1">
      <c r="A20" s="210"/>
      <c r="B20" s="210"/>
      <c r="C20" s="210"/>
      <c r="D20" s="211"/>
      <c r="E20" s="385"/>
      <c r="F20" s="353"/>
      <c r="G20" s="354"/>
      <c r="H20" s="342" t="s">
        <v>58</v>
      </c>
      <c r="I20" s="342"/>
      <c r="J20" s="342" t="s">
        <v>57</v>
      </c>
      <c r="K20" s="342" t="s">
        <v>58</v>
      </c>
      <c r="L20" s="342"/>
      <c r="M20" s="342" t="s">
        <v>58</v>
      </c>
      <c r="N20" s="342"/>
      <c r="O20" s="342" t="s">
        <v>57</v>
      </c>
      <c r="P20" s="342" t="s">
        <v>58</v>
      </c>
      <c r="Q20" s="398"/>
      <c r="R20" s="345"/>
      <c r="S20" s="345"/>
      <c r="T20" s="345"/>
      <c r="U20" s="345"/>
      <c r="V20" s="349"/>
      <c r="W20" s="200"/>
      <c r="X20" s="207"/>
      <c r="Y20" s="208"/>
      <c r="Z20" s="208"/>
      <c r="AA20" s="208"/>
      <c r="AB20" s="208"/>
      <c r="AC20" s="208"/>
      <c r="AD20" s="208"/>
      <c r="AE20" s="208"/>
    </row>
    <row r="21" spans="1:31" s="195" customFormat="1" ht="60.75" thickBot="1">
      <c r="A21" s="210"/>
      <c r="B21" s="210"/>
      <c r="C21" s="210"/>
      <c r="D21" s="211"/>
      <c r="E21" s="350"/>
      <c r="F21" s="353"/>
      <c r="G21" s="354"/>
      <c r="H21" s="212" t="s">
        <v>59</v>
      </c>
      <c r="I21" s="213" t="s">
        <v>60</v>
      </c>
      <c r="J21" s="343"/>
      <c r="K21" s="212" t="s">
        <v>59</v>
      </c>
      <c r="L21" s="213" t="s">
        <v>60</v>
      </c>
      <c r="M21" s="212" t="s">
        <v>59</v>
      </c>
      <c r="N21" s="213" t="s">
        <v>60</v>
      </c>
      <c r="O21" s="343"/>
      <c r="P21" s="212" t="s">
        <v>59</v>
      </c>
      <c r="Q21" s="213" t="s">
        <v>60</v>
      </c>
      <c r="R21" s="346"/>
      <c r="S21" s="346"/>
      <c r="T21" s="346"/>
      <c r="U21" s="346"/>
      <c r="V21" s="341"/>
      <c r="W21" s="200"/>
      <c r="X21" s="207"/>
      <c r="Y21" s="208"/>
      <c r="Z21" s="208"/>
      <c r="AA21" s="208"/>
      <c r="AB21" s="208"/>
      <c r="AC21" s="208"/>
      <c r="AD21" s="208"/>
      <c r="AE21" s="208"/>
    </row>
    <row r="22" spans="1:31" s="195" customFormat="1" ht="12.75" customHeight="1" thickBot="1">
      <c r="A22" s="210"/>
      <c r="B22" s="210"/>
      <c r="C22" s="210"/>
      <c r="D22" s="211"/>
      <c r="E22" s="214">
        <v>1</v>
      </c>
      <c r="F22" s="399">
        <v>2</v>
      </c>
      <c r="G22" s="400"/>
      <c r="H22" s="215">
        <v>4</v>
      </c>
      <c r="I22" s="215">
        <v>5</v>
      </c>
      <c r="J22" s="215">
        <v>3</v>
      </c>
      <c r="K22" s="215">
        <v>7</v>
      </c>
      <c r="L22" s="215">
        <v>8</v>
      </c>
      <c r="M22" s="215">
        <v>10</v>
      </c>
      <c r="N22" s="215">
        <v>11</v>
      </c>
      <c r="O22" s="215">
        <v>4</v>
      </c>
      <c r="P22" s="215">
        <v>13</v>
      </c>
      <c r="Q22" s="215">
        <v>14</v>
      </c>
      <c r="R22" s="215">
        <v>5</v>
      </c>
      <c r="S22" s="215">
        <v>6</v>
      </c>
      <c r="T22" s="215">
        <v>7</v>
      </c>
      <c r="U22" s="215">
        <v>8</v>
      </c>
      <c r="V22" s="216">
        <v>9</v>
      </c>
      <c r="W22" s="200"/>
      <c r="X22" s="207"/>
      <c r="Y22" s="208"/>
      <c r="Z22" s="208"/>
      <c r="AA22" s="208"/>
      <c r="AB22" s="208"/>
      <c r="AC22" s="208"/>
      <c r="AD22" s="208"/>
      <c r="AE22" s="208"/>
    </row>
    <row r="23" spans="1:31" s="195" customFormat="1" ht="26.25" customHeight="1" hidden="1">
      <c r="A23" s="210"/>
      <c r="B23" s="210"/>
      <c r="C23" s="210"/>
      <c r="D23" s="211"/>
      <c r="E23" s="217" t="s">
        <v>61</v>
      </c>
      <c r="F23" s="401" t="s">
        <v>62</v>
      </c>
      <c r="G23" s="218" t="s">
        <v>63</v>
      </c>
      <c r="H23" s="219"/>
      <c r="I23" s="219"/>
      <c r="J23" s="219"/>
      <c r="K23" s="219"/>
      <c r="L23" s="219"/>
      <c r="M23" s="219"/>
      <c r="N23" s="219"/>
      <c r="O23" s="219"/>
      <c r="P23" s="219"/>
      <c r="Q23" s="220"/>
      <c r="R23" s="221"/>
      <c r="S23" s="221"/>
      <c r="T23" s="222"/>
      <c r="U23" s="223"/>
      <c r="V23" s="224"/>
      <c r="W23" s="200"/>
      <c r="X23" s="207"/>
      <c r="Y23" s="208"/>
      <c r="Z23" s="208"/>
      <c r="AA23" s="208"/>
      <c r="AB23" s="208"/>
      <c r="AC23" s="208"/>
      <c r="AD23" s="208"/>
      <c r="AE23" s="208"/>
    </row>
    <row r="24" spans="1:31" s="195" customFormat="1" ht="27.75" customHeight="1" hidden="1">
      <c r="A24" s="210"/>
      <c r="B24" s="210"/>
      <c r="C24" s="210"/>
      <c r="D24" s="211"/>
      <c r="E24" s="225" t="s">
        <v>64</v>
      </c>
      <c r="F24" s="402"/>
      <c r="G24" s="245" t="s">
        <v>65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7"/>
      <c r="R24" s="248"/>
      <c r="S24" s="248"/>
      <c r="T24" s="249"/>
      <c r="U24" s="250"/>
      <c r="V24" s="251"/>
      <c r="W24" s="200"/>
      <c r="X24" s="207"/>
      <c r="Y24" s="208"/>
      <c r="Z24" s="208"/>
      <c r="AA24" s="208"/>
      <c r="AB24" s="208"/>
      <c r="AC24" s="208"/>
      <c r="AD24" s="208"/>
      <c r="AE24" s="208"/>
    </row>
    <row r="25" spans="1:31" s="195" customFormat="1" ht="15.75" customHeight="1">
      <c r="A25" s="210"/>
      <c r="B25" s="210"/>
      <c r="C25" s="210"/>
      <c r="D25" s="211"/>
      <c r="E25" s="225" t="s">
        <v>86</v>
      </c>
      <c r="F25" s="357" t="s">
        <v>66</v>
      </c>
      <c r="G25" s="403" t="s">
        <v>324</v>
      </c>
      <c r="H25" s="226"/>
      <c r="I25" s="226"/>
      <c r="J25" s="406" t="s">
        <v>336</v>
      </c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8"/>
      <c r="W25" s="200"/>
      <c r="X25" s="207"/>
      <c r="Y25" s="208"/>
      <c r="Z25" s="208"/>
      <c r="AA25" s="208"/>
      <c r="AB25" s="208"/>
      <c r="AC25" s="208"/>
      <c r="AD25" s="208"/>
      <c r="AE25" s="208"/>
    </row>
    <row r="26" spans="1:31" s="195" customFormat="1" ht="68.25" customHeight="1">
      <c r="A26" s="210"/>
      <c r="B26" s="210"/>
      <c r="C26" s="210"/>
      <c r="D26" s="211"/>
      <c r="E26" s="225"/>
      <c r="F26" s="357"/>
      <c r="G26" s="404"/>
      <c r="H26" s="226"/>
      <c r="I26" s="226"/>
      <c r="J26" s="286">
        <v>2166.03</v>
      </c>
      <c r="K26" s="286">
        <v>2056.14</v>
      </c>
      <c r="L26" s="286">
        <v>2056.14</v>
      </c>
      <c r="M26" s="286">
        <v>2056.14</v>
      </c>
      <c r="N26" s="286">
        <v>2056.14</v>
      </c>
      <c r="O26" s="286">
        <v>2166.03</v>
      </c>
      <c r="P26" s="226"/>
      <c r="Q26" s="226"/>
      <c r="R26" s="253">
        <v>41640</v>
      </c>
      <c r="S26" s="253">
        <v>41820</v>
      </c>
      <c r="T26" s="254" t="s">
        <v>363</v>
      </c>
      <c r="U26" s="254" t="s">
        <v>302</v>
      </c>
      <c r="V26" s="381" t="s">
        <v>364</v>
      </c>
      <c r="W26" s="200"/>
      <c r="X26" s="316"/>
      <c r="Y26" s="208"/>
      <c r="Z26" s="208"/>
      <c r="AA26" s="208"/>
      <c r="AB26" s="208"/>
      <c r="AC26" s="208"/>
      <c r="AD26" s="208"/>
      <c r="AE26" s="208"/>
    </row>
    <row r="27" spans="1:31" s="195" customFormat="1" ht="47.25">
      <c r="A27" s="210"/>
      <c r="B27" s="210"/>
      <c r="C27" s="210"/>
      <c r="D27" s="211"/>
      <c r="E27" s="225"/>
      <c r="F27" s="357"/>
      <c r="G27" s="404"/>
      <c r="H27" s="226"/>
      <c r="I27" s="226"/>
      <c r="J27" s="286">
        <v>2257</v>
      </c>
      <c r="K27" s="255">
        <v>2179.51</v>
      </c>
      <c r="L27" s="255">
        <v>2179.51</v>
      </c>
      <c r="M27" s="255">
        <v>2179.51</v>
      </c>
      <c r="N27" s="255">
        <v>2179.51</v>
      </c>
      <c r="O27" s="286">
        <v>2257</v>
      </c>
      <c r="P27" s="226"/>
      <c r="Q27" s="226"/>
      <c r="R27" s="253">
        <v>41821</v>
      </c>
      <c r="S27" s="253">
        <v>42004</v>
      </c>
      <c r="T27" s="254" t="s">
        <v>363</v>
      </c>
      <c r="U27" s="254" t="s">
        <v>302</v>
      </c>
      <c r="V27" s="382"/>
      <c r="W27" s="200"/>
      <c r="X27" s="317"/>
      <c r="Y27" s="208"/>
      <c r="Z27" s="208"/>
      <c r="AA27" s="208"/>
      <c r="AB27" s="208"/>
      <c r="AC27" s="208"/>
      <c r="AD27" s="208"/>
      <c r="AE27" s="208"/>
    </row>
    <row r="28" spans="1:31" s="195" customFormat="1" ht="15.75">
      <c r="A28" s="210"/>
      <c r="B28" s="210"/>
      <c r="C28" s="210"/>
      <c r="D28" s="211"/>
      <c r="E28" s="225"/>
      <c r="F28" s="357"/>
      <c r="G28" s="405"/>
      <c r="H28" s="226"/>
      <c r="I28" s="226"/>
      <c r="J28" s="406" t="s">
        <v>337</v>
      </c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8"/>
      <c r="W28" s="200"/>
      <c r="X28" s="207"/>
      <c r="Y28" s="208"/>
      <c r="Z28" s="208"/>
      <c r="AA28" s="208"/>
      <c r="AB28" s="208"/>
      <c r="AC28" s="208"/>
      <c r="AD28" s="208"/>
      <c r="AE28" s="208"/>
    </row>
    <row r="29" spans="1:31" s="195" customFormat="1" ht="58.5" customHeight="1">
      <c r="A29" s="210"/>
      <c r="B29" s="210"/>
      <c r="C29" s="210"/>
      <c r="D29" s="211"/>
      <c r="E29" s="225"/>
      <c r="F29" s="357"/>
      <c r="G29" s="405"/>
      <c r="H29" s="226"/>
      <c r="I29" s="226"/>
      <c r="J29" s="286"/>
      <c r="K29" s="286">
        <v>2056.14</v>
      </c>
      <c r="L29" s="286">
        <v>2056.14</v>
      </c>
      <c r="M29" s="286">
        <v>2056.14</v>
      </c>
      <c r="N29" s="286">
        <v>2056.14</v>
      </c>
      <c r="O29" s="255">
        <v>2555.915</v>
      </c>
      <c r="P29" s="226"/>
      <c r="Q29" s="226"/>
      <c r="R29" s="253">
        <v>41640</v>
      </c>
      <c r="S29" s="253">
        <v>41820</v>
      </c>
      <c r="T29" s="254" t="s">
        <v>363</v>
      </c>
      <c r="U29" s="254" t="s">
        <v>302</v>
      </c>
      <c r="V29" s="381" t="s">
        <v>364</v>
      </c>
      <c r="W29" s="200"/>
      <c r="X29" s="207"/>
      <c r="Y29" s="208"/>
      <c r="Z29" s="208"/>
      <c r="AA29" s="208"/>
      <c r="AB29" s="208"/>
      <c r="AC29" s="208"/>
      <c r="AD29" s="208"/>
      <c r="AE29" s="208"/>
    </row>
    <row r="30" spans="1:31" s="195" customFormat="1" ht="51.75" customHeight="1">
      <c r="A30" s="210"/>
      <c r="B30" s="210"/>
      <c r="C30" s="210"/>
      <c r="D30" s="211"/>
      <c r="E30" s="225"/>
      <c r="F30" s="357"/>
      <c r="G30" s="405"/>
      <c r="H30" s="226"/>
      <c r="I30" s="226"/>
      <c r="J30" s="255"/>
      <c r="K30" s="255">
        <v>2179.51</v>
      </c>
      <c r="L30" s="255">
        <v>2179.51</v>
      </c>
      <c r="M30" s="255">
        <v>2179.51</v>
      </c>
      <c r="N30" s="255">
        <v>2179.51</v>
      </c>
      <c r="O30" s="255">
        <v>2663.26</v>
      </c>
      <c r="P30" s="226"/>
      <c r="Q30" s="226"/>
      <c r="R30" s="253">
        <v>41821</v>
      </c>
      <c r="S30" s="253">
        <v>42004</v>
      </c>
      <c r="T30" s="254" t="s">
        <v>363</v>
      </c>
      <c r="U30" s="254" t="s">
        <v>302</v>
      </c>
      <c r="V30" s="382"/>
      <c r="W30" s="200"/>
      <c r="X30" s="207"/>
      <c r="Y30" s="208"/>
      <c r="Z30" s="208"/>
      <c r="AA30" s="208"/>
      <c r="AB30" s="208"/>
      <c r="AC30" s="208"/>
      <c r="AD30" s="208"/>
      <c r="AE30" s="208"/>
    </row>
    <row r="31" spans="1:31" s="195" customFormat="1" ht="15.75">
      <c r="A31" s="210"/>
      <c r="B31" s="210"/>
      <c r="C31" s="210"/>
      <c r="D31" s="211"/>
      <c r="E31" s="225"/>
      <c r="F31" s="357"/>
      <c r="G31" s="383" t="s">
        <v>325</v>
      </c>
      <c r="H31" s="226"/>
      <c r="I31" s="226"/>
      <c r="J31" s="406" t="s">
        <v>336</v>
      </c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  <c r="W31" s="200"/>
      <c r="X31" s="207"/>
      <c r="Y31" s="208"/>
      <c r="Z31" s="208"/>
      <c r="AA31" s="208"/>
      <c r="AB31" s="208"/>
      <c r="AC31" s="208"/>
      <c r="AD31" s="208"/>
      <c r="AE31" s="208"/>
    </row>
    <row r="32" spans="1:31" s="195" customFormat="1" ht="54" customHeight="1">
      <c r="A32" s="210"/>
      <c r="B32" s="210"/>
      <c r="C32" s="210"/>
      <c r="D32" s="211"/>
      <c r="E32" s="225"/>
      <c r="F32" s="357"/>
      <c r="G32" s="383"/>
      <c r="H32" s="226"/>
      <c r="I32" s="226"/>
      <c r="J32" s="286">
        <v>2427.45</v>
      </c>
      <c r="K32" s="286">
        <v>2056.14</v>
      </c>
      <c r="L32" s="286">
        <v>2056.14</v>
      </c>
      <c r="M32" s="286">
        <v>2056.14</v>
      </c>
      <c r="N32" s="286">
        <v>2056.14</v>
      </c>
      <c r="O32" s="286">
        <v>2427.45</v>
      </c>
      <c r="P32" s="226"/>
      <c r="Q32" s="226"/>
      <c r="R32" s="253">
        <v>41640</v>
      </c>
      <c r="S32" s="253">
        <v>41820</v>
      </c>
      <c r="T32" s="254" t="s">
        <v>363</v>
      </c>
      <c r="U32" s="254" t="s">
        <v>302</v>
      </c>
      <c r="V32" s="381" t="s">
        <v>364</v>
      </c>
      <c r="W32" s="200"/>
      <c r="X32" s="207"/>
      <c r="Y32" s="208"/>
      <c r="Z32" s="208"/>
      <c r="AA32" s="208"/>
      <c r="AB32" s="208"/>
      <c r="AC32" s="208"/>
      <c r="AD32" s="208"/>
      <c r="AE32" s="208"/>
    </row>
    <row r="33" spans="1:31" s="195" customFormat="1" ht="58.5" customHeight="1">
      <c r="A33" s="210"/>
      <c r="B33" s="210"/>
      <c r="C33" s="210"/>
      <c r="D33" s="211"/>
      <c r="E33" s="225"/>
      <c r="F33" s="357"/>
      <c r="G33" s="383"/>
      <c r="H33" s="226"/>
      <c r="I33" s="226"/>
      <c r="J33" s="286">
        <v>2529.4</v>
      </c>
      <c r="K33" s="255">
        <v>2179.51</v>
      </c>
      <c r="L33" s="255">
        <v>2179.51</v>
      </c>
      <c r="M33" s="255">
        <v>2179.51</v>
      </c>
      <c r="N33" s="255">
        <v>2179.51</v>
      </c>
      <c r="O33" s="286">
        <v>2529.4</v>
      </c>
      <c r="P33" s="226"/>
      <c r="Q33" s="226"/>
      <c r="R33" s="253">
        <v>41821</v>
      </c>
      <c r="S33" s="253">
        <v>42004</v>
      </c>
      <c r="T33" s="254" t="s">
        <v>363</v>
      </c>
      <c r="U33" s="254" t="s">
        <v>302</v>
      </c>
      <c r="V33" s="382"/>
      <c r="W33" s="200"/>
      <c r="X33" s="207"/>
      <c r="Y33" s="208"/>
      <c r="Z33" s="208"/>
      <c r="AA33" s="208"/>
      <c r="AB33" s="208"/>
      <c r="AC33" s="208"/>
      <c r="AD33" s="208"/>
      <c r="AE33" s="208"/>
    </row>
    <row r="34" spans="1:31" s="195" customFormat="1" ht="15.75">
      <c r="A34" s="210"/>
      <c r="B34" s="210"/>
      <c r="C34" s="210"/>
      <c r="D34" s="211"/>
      <c r="E34" s="225"/>
      <c r="F34" s="357"/>
      <c r="G34" s="383"/>
      <c r="H34" s="226"/>
      <c r="I34" s="226"/>
      <c r="J34" s="406" t="s">
        <v>337</v>
      </c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8"/>
      <c r="W34" s="200"/>
      <c r="X34" s="207"/>
      <c r="Y34" s="208"/>
      <c r="Z34" s="208"/>
      <c r="AA34" s="208"/>
      <c r="AB34" s="208"/>
      <c r="AC34" s="208"/>
      <c r="AD34" s="208"/>
      <c r="AE34" s="208"/>
    </row>
    <row r="35" spans="1:31" s="195" customFormat="1" ht="54.75" customHeight="1">
      <c r="A35" s="210"/>
      <c r="B35" s="210"/>
      <c r="C35" s="210"/>
      <c r="D35" s="211"/>
      <c r="E35" s="225"/>
      <c r="F35" s="357"/>
      <c r="G35" s="383"/>
      <c r="H35" s="226"/>
      <c r="I35" s="226"/>
      <c r="J35" s="286"/>
      <c r="K35" s="286">
        <v>2056.14</v>
      </c>
      <c r="L35" s="286">
        <v>2056.14</v>
      </c>
      <c r="M35" s="286">
        <v>2056.14</v>
      </c>
      <c r="N35" s="286">
        <v>2056.14</v>
      </c>
      <c r="O35" s="255">
        <v>2864.391</v>
      </c>
      <c r="P35" s="226"/>
      <c r="Q35" s="226"/>
      <c r="R35" s="253">
        <v>41640</v>
      </c>
      <c r="S35" s="253">
        <v>41820</v>
      </c>
      <c r="T35" s="254" t="s">
        <v>363</v>
      </c>
      <c r="U35" s="254" t="s">
        <v>302</v>
      </c>
      <c r="V35" s="381" t="s">
        <v>364</v>
      </c>
      <c r="W35" s="200"/>
      <c r="X35" s="207"/>
      <c r="Y35" s="208"/>
      <c r="Z35" s="208"/>
      <c r="AA35" s="208"/>
      <c r="AB35" s="208"/>
      <c r="AC35" s="208"/>
      <c r="AD35" s="208"/>
      <c r="AE35" s="208"/>
    </row>
    <row r="36" spans="1:31" s="195" customFormat="1" ht="51.75" customHeight="1">
      <c r="A36" s="210"/>
      <c r="B36" s="210"/>
      <c r="C36" s="210"/>
      <c r="D36" s="211"/>
      <c r="E36" s="225"/>
      <c r="F36" s="357"/>
      <c r="G36" s="383"/>
      <c r="H36" s="226"/>
      <c r="I36" s="226"/>
      <c r="J36" s="255"/>
      <c r="K36" s="255">
        <v>2179.51</v>
      </c>
      <c r="L36" s="255">
        <v>2179.51</v>
      </c>
      <c r="M36" s="255">
        <v>2179.51</v>
      </c>
      <c r="N36" s="255">
        <v>2179.51</v>
      </c>
      <c r="O36" s="255">
        <v>2984.69</v>
      </c>
      <c r="P36" s="226"/>
      <c r="Q36" s="226"/>
      <c r="R36" s="253">
        <v>41821</v>
      </c>
      <c r="S36" s="253">
        <v>42004</v>
      </c>
      <c r="T36" s="254" t="s">
        <v>363</v>
      </c>
      <c r="U36" s="254" t="s">
        <v>302</v>
      </c>
      <c r="V36" s="382"/>
      <c r="W36" s="200"/>
      <c r="X36" s="207"/>
      <c r="Y36" s="208"/>
      <c r="Z36" s="208"/>
      <c r="AA36" s="208"/>
      <c r="AB36" s="208"/>
      <c r="AC36" s="208"/>
      <c r="AD36" s="208"/>
      <c r="AE36" s="208"/>
    </row>
    <row r="37" spans="1:31" s="195" customFormat="1" ht="33" customHeight="1" hidden="1">
      <c r="A37" s="210"/>
      <c r="B37" s="210"/>
      <c r="C37" s="210"/>
      <c r="D37" s="211"/>
      <c r="E37" s="225" t="s">
        <v>67</v>
      </c>
      <c r="F37" s="357"/>
      <c r="G37" s="252" t="s">
        <v>65</v>
      </c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R37" s="221"/>
      <c r="S37" s="221"/>
      <c r="T37" s="222"/>
      <c r="U37" s="223"/>
      <c r="V37" s="224"/>
      <c r="W37" s="200"/>
      <c r="X37" s="207"/>
      <c r="Y37" s="208"/>
      <c r="Z37" s="208"/>
      <c r="AA37" s="208"/>
      <c r="AB37" s="208"/>
      <c r="AC37" s="208"/>
      <c r="AD37" s="208"/>
      <c r="AE37" s="208"/>
    </row>
    <row r="38" spans="1:31" s="195" customFormat="1" ht="28.5" customHeight="1" hidden="1">
      <c r="A38" s="210"/>
      <c r="B38" s="210"/>
      <c r="C38" s="210"/>
      <c r="D38" s="211"/>
      <c r="E38" s="225" t="s">
        <v>68</v>
      </c>
      <c r="F38" s="357" t="s">
        <v>69</v>
      </c>
      <c r="G38" s="218" t="s">
        <v>63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7"/>
      <c r="R38" s="228"/>
      <c r="S38" s="228"/>
      <c r="T38" s="229"/>
      <c r="U38" s="230"/>
      <c r="V38" s="231"/>
      <c r="W38" s="200"/>
      <c r="X38" s="207"/>
      <c r="Y38" s="208"/>
      <c r="Z38" s="208"/>
      <c r="AA38" s="208"/>
      <c r="AB38" s="208"/>
      <c r="AC38" s="208"/>
      <c r="AD38" s="208"/>
      <c r="AE38" s="208"/>
    </row>
    <row r="39" spans="1:31" s="195" customFormat="1" ht="30.75" customHeight="1" hidden="1">
      <c r="A39" s="210"/>
      <c r="B39" s="210"/>
      <c r="C39" s="210"/>
      <c r="D39" s="211"/>
      <c r="E39" s="225" t="s">
        <v>70</v>
      </c>
      <c r="F39" s="357"/>
      <c r="G39" s="218" t="s">
        <v>65</v>
      </c>
      <c r="H39" s="226"/>
      <c r="I39" s="226"/>
      <c r="J39" s="226"/>
      <c r="K39" s="226"/>
      <c r="L39" s="226"/>
      <c r="M39" s="226"/>
      <c r="N39" s="226"/>
      <c r="O39" s="226"/>
      <c r="P39" s="226"/>
      <c r="Q39" s="227"/>
      <c r="R39" s="228"/>
      <c r="S39" s="228"/>
      <c r="T39" s="229"/>
      <c r="U39" s="230"/>
      <c r="V39" s="231"/>
      <c r="W39" s="200"/>
      <c r="X39" s="207"/>
      <c r="Y39" s="208"/>
      <c r="Z39" s="208"/>
      <c r="AA39" s="208"/>
      <c r="AB39" s="208"/>
      <c r="AC39" s="208"/>
      <c r="AD39" s="208"/>
      <c r="AE39" s="208"/>
    </row>
    <row r="40" spans="1:31" s="195" customFormat="1" ht="26.25" customHeight="1" hidden="1">
      <c r="A40" s="210"/>
      <c r="B40" s="210"/>
      <c r="C40" s="210"/>
      <c r="D40" s="211"/>
      <c r="E40" s="225" t="s">
        <v>71</v>
      </c>
      <c r="F40" s="347" t="s">
        <v>271</v>
      </c>
      <c r="G40" s="218" t="s">
        <v>63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7"/>
      <c r="R40" s="228"/>
      <c r="S40" s="228"/>
      <c r="T40" s="229"/>
      <c r="U40" s="230"/>
      <c r="V40" s="231"/>
      <c r="W40" s="200"/>
      <c r="X40" s="207"/>
      <c r="Y40" s="208"/>
      <c r="Z40" s="208"/>
      <c r="AA40" s="208"/>
      <c r="AB40" s="208"/>
      <c r="AC40" s="208"/>
      <c r="AD40" s="208"/>
      <c r="AE40" s="208"/>
    </row>
    <row r="41" spans="1:31" s="195" customFormat="1" ht="30.75" customHeight="1" hidden="1">
      <c r="A41" s="210"/>
      <c r="B41" s="210"/>
      <c r="C41" s="210"/>
      <c r="D41" s="211"/>
      <c r="E41" s="225" t="s">
        <v>72</v>
      </c>
      <c r="F41" s="347"/>
      <c r="G41" s="218" t="s">
        <v>65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7"/>
      <c r="R41" s="228"/>
      <c r="S41" s="228"/>
      <c r="T41" s="229"/>
      <c r="U41" s="230"/>
      <c r="V41" s="231"/>
      <c r="W41" s="200"/>
      <c r="X41" s="207"/>
      <c r="Y41" s="208"/>
      <c r="Z41" s="208"/>
      <c r="AA41" s="208"/>
      <c r="AB41" s="208"/>
      <c r="AC41" s="208"/>
      <c r="AD41" s="208"/>
      <c r="AE41" s="208"/>
    </row>
    <row r="42" spans="1:31" s="195" customFormat="1" ht="29.25" customHeight="1" hidden="1">
      <c r="A42" s="210"/>
      <c r="B42" s="210"/>
      <c r="C42" s="210"/>
      <c r="D42" s="211"/>
      <c r="E42" s="225" t="s">
        <v>73</v>
      </c>
      <c r="F42" s="347" t="s">
        <v>272</v>
      </c>
      <c r="G42" s="218" t="s">
        <v>63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7"/>
      <c r="R42" s="228"/>
      <c r="S42" s="228"/>
      <c r="T42" s="229"/>
      <c r="U42" s="230"/>
      <c r="V42" s="231"/>
      <c r="W42" s="200"/>
      <c r="X42" s="207"/>
      <c r="Y42" s="208"/>
      <c r="Z42" s="208"/>
      <c r="AA42" s="208"/>
      <c r="AB42" s="208"/>
      <c r="AC42" s="208"/>
      <c r="AD42" s="208"/>
      <c r="AE42" s="208"/>
    </row>
    <row r="43" spans="1:31" s="195" customFormat="1" ht="31.5" customHeight="1" hidden="1">
      <c r="A43" s="210"/>
      <c r="B43" s="210"/>
      <c r="C43" s="210"/>
      <c r="D43" s="211"/>
      <c r="E43" s="225" t="s">
        <v>74</v>
      </c>
      <c r="F43" s="347"/>
      <c r="G43" s="218" t="s">
        <v>65</v>
      </c>
      <c r="H43" s="226"/>
      <c r="I43" s="226"/>
      <c r="J43" s="226"/>
      <c r="K43" s="226"/>
      <c r="L43" s="226"/>
      <c r="M43" s="226"/>
      <c r="N43" s="226"/>
      <c r="O43" s="226"/>
      <c r="P43" s="226"/>
      <c r="Q43" s="227"/>
      <c r="R43" s="228"/>
      <c r="S43" s="228"/>
      <c r="T43" s="229"/>
      <c r="U43" s="230"/>
      <c r="V43" s="231"/>
      <c r="W43" s="200"/>
      <c r="X43" s="207"/>
      <c r="Y43" s="208"/>
      <c r="Z43" s="208"/>
      <c r="AA43" s="208"/>
      <c r="AB43" s="208"/>
      <c r="AC43" s="208"/>
      <c r="AD43" s="208"/>
      <c r="AE43" s="208"/>
    </row>
    <row r="44" spans="1:31" s="195" customFormat="1" ht="28.5" customHeight="1" hidden="1">
      <c r="A44" s="210"/>
      <c r="B44" s="210"/>
      <c r="C44" s="210"/>
      <c r="D44" s="211"/>
      <c r="E44" s="225" t="s">
        <v>75</v>
      </c>
      <c r="F44" s="347" t="s">
        <v>273</v>
      </c>
      <c r="G44" s="218" t="s">
        <v>63</v>
      </c>
      <c r="H44" s="226"/>
      <c r="I44" s="226"/>
      <c r="J44" s="226"/>
      <c r="K44" s="226"/>
      <c r="L44" s="226"/>
      <c r="M44" s="226"/>
      <c r="N44" s="226"/>
      <c r="O44" s="226"/>
      <c r="P44" s="226"/>
      <c r="Q44" s="227"/>
      <c r="R44" s="228"/>
      <c r="S44" s="228"/>
      <c r="T44" s="229"/>
      <c r="U44" s="230"/>
      <c r="V44" s="231"/>
      <c r="W44" s="200"/>
      <c r="X44" s="207"/>
      <c r="Y44" s="208"/>
      <c r="Z44" s="208"/>
      <c r="AA44" s="208"/>
      <c r="AB44" s="208"/>
      <c r="AC44" s="208"/>
      <c r="AD44" s="208"/>
      <c r="AE44" s="208"/>
    </row>
    <row r="45" spans="1:31" s="195" customFormat="1" ht="30.75" customHeight="1" hidden="1">
      <c r="A45" s="210"/>
      <c r="B45" s="210"/>
      <c r="C45" s="210"/>
      <c r="D45" s="211"/>
      <c r="E45" s="225" t="s">
        <v>76</v>
      </c>
      <c r="F45" s="347"/>
      <c r="G45" s="218" t="s">
        <v>65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7"/>
      <c r="R45" s="228"/>
      <c r="S45" s="228"/>
      <c r="T45" s="229"/>
      <c r="U45" s="230"/>
      <c r="V45" s="231"/>
      <c r="W45" s="200"/>
      <c r="X45" s="207"/>
      <c r="Y45" s="208"/>
      <c r="Z45" s="208"/>
      <c r="AA45" s="208"/>
      <c r="AB45" s="208"/>
      <c r="AC45" s="208"/>
      <c r="AD45" s="208"/>
      <c r="AE45" s="208"/>
    </row>
    <row r="46" spans="1:31" s="195" customFormat="1" ht="29.25" customHeight="1" hidden="1">
      <c r="A46" s="210"/>
      <c r="B46" s="210"/>
      <c r="C46" s="210"/>
      <c r="D46" s="211"/>
      <c r="E46" s="225" t="s">
        <v>77</v>
      </c>
      <c r="F46" s="347" t="s">
        <v>274</v>
      </c>
      <c r="G46" s="218" t="s">
        <v>63</v>
      </c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228"/>
      <c r="S46" s="228"/>
      <c r="T46" s="229"/>
      <c r="U46" s="230"/>
      <c r="V46" s="231"/>
      <c r="W46" s="200"/>
      <c r="X46" s="207"/>
      <c r="Y46" s="208"/>
      <c r="Z46" s="208"/>
      <c r="AA46" s="208"/>
      <c r="AB46" s="208"/>
      <c r="AC46" s="208"/>
      <c r="AD46" s="208"/>
      <c r="AE46" s="208"/>
    </row>
    <row r="47" spans="1:31" s="195" customFormat="1" ht="30" customHeight="1" hidden="1">
      <c r="A47" s="210"/>
      <c r="B47" s="210"/>
      <c r="C47" s="210"/>
      <c r="D47" s="211"/>
      <c r="E47" s="225" t="s">
        <v>78</v>
      </c>
      <c r="F47" s="347"/>
      <c r="G47" s="218" t="s">
        <v>65</v>
      </c>
      <c r="H47" s="226"/>
      <c r="I47" s="226"/>
      <c r="J47" s="226"/>
      <c r="K47" s="226"/>
      <c r="L47" s="226"/>
      <c r="M47" s="226"/>
      <c r="N47" s="226"/>
      <c r="O47" s="226"/>
      <c r="P47" s="226"/>
      <c r="Q47" s="227"/>
      <c r="R47" s="228"/>
      <c r="S47" s="228"/>
      <c r="T47" s="229"/>
      <c r="U47" s="230"/>
      <c r="V47" s="231"/>
      <c r="W47" s="200"/>
      <c r="X47" s="207"/>
      <c r="Y47" s="208"/>
      <c r="Z47" s="208"/>
      <c r="AA47" s="208"/>
      <c r="AB47" s="208"/>
      <c r="AC47" s="208"/>
      <c r="AD47" s="208"/>
      <c r="AE47" s="208"/>
    </row>
    <row r="48" spans="1:31" s="195" customFormat="1" ht="19.5" customHeight="1">
      <c r="A48" s="210"/>
      <c r="B48" s="210"/>
      <c r="C48" s="210"/>
      <c r="D48" s="211"/>
      <c r="E48" s="225" t="s">
        <v>87</v>
      </c>
      <c r="F48" s="357" t="s">
        <v>362</v>
      </c>
      <c r="G48" s="383" t="s">
        <v>324</v>
      </c>
      <c r="H48" s="226"/>
      <c r="I48" s="226"/>
      <c r="J48" s="406" t="s">
        <v>336</v>
      </c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8"/>
      <c r="W48" s="200"/>
      <c r="X48" s="207"/>
      <c r="Y48" s="208"/>
      <c r="Z48" s="208"/>
      <c r="AA48" s="208"/>
      <c r="AB48" s="208"/>
      <c r="AC48" s="208"/>
      <c r="AD48" s="208"/>
      <c r="AE48" s="208"/>
    </row>
    <row r="49" spans="1:31" s="195" customFormat="1" ht="63" customHeight="1">
      <c r="A49" s="210"/>
      <c r="B49" s="210"/>
      <c r="C49" s="210"/>
      <c r="D49" s="211"/>
      <c r="E49" s="225"/>
      <c r="F49" s="357"/>
      <c r="G49" s="383"/>
      <c r="H49" s="226"/>
      <c r="I49" s="226"/>
      <c r="J49" s="255">
        <v>2523.57</v>
      </c>
      <c r="K49" s="255">
        <v>2343.23</v>
      </c>
      <c r="L49" s="255">
        <v>2343.23</v>
      </c>
      <c r="M49" s="255">
        <v>2343.23</v>
      </c>
      <c r="N49" s="255">
        <v>2343.23</v>
      </c>
      <c r="O49" s="255">
        <v>2523.57</v>
      </c>
      <c r="P49" s="226"/>
      <c r="Q49" s="226"/>
      <c r="R49" s="253">
        <v>41640</v>
      </c>
      <c r="S49" s="253">
        <v>41820</v>
      </c>
      <c r="T49" s="254" t="s">
        <v>363</v>
      </c>
      <c r="U49" s="254" t="s">
        <v>302</v>
      </c>
      <c r="V49" s="381" t="s">
        <v>364</v>
      </c>
      <c r="W49" s="200"/>
      <c r="X49" s="207"/>
      <c r="Y49" s="208"/>
      <c r="Z49" s="208"/>
      <c r="AA49" s="208"/>
      <c r="AB49" s="208"/>
      <c r="AC49" s="208"/>
      <c r="AD49" s="208"/>
      <c r="AE49" s="208"/>
    </row>
    <row r="50" spans="1:31" s="195" customFormat="1" ht="63" customHeight="1">
      <c r="A50" s="210"/>
      <c r="B50" s="210"/>
      <c r="C50" s="210"/>
      <c r="D50" s="211"/>
      <c r="E50" s="225"/>
      <c r="F50" s="357"/>
      <c r="G50" s="383"/>
      <c r="H50" s="226"/>
      <c r="I50" s="226"/>
      <c r="J50" s="255">
        <v>2629.56</v>
      </c>
      <c r="K50" s="255">
        <v>2179.51</v>
      </c>
      <c r="L50" s="255">
        <v>2179.51</v>
      </c>
      <c r="M50" s="255">
        <v>2179.51</v>
      </c>
      <c r="N50" s="255">
        <v>2179.51</v>
      </c>
      <c r="O50" s="255">
        <v>2629.56</v>
      </c>
      <c r="P50" s="226"/>
      <c r="Q50" s="226"/>
      <c r="R50" s="253">
        <v>41821</v>
      </c>
      <c r="S50" s="253">
        <v>42004</v>
      </c>
      <c r="T50" s="254" t="s">
        <v>363</v>
      </c>
      <c r="U50" s="254" t="s">
        <v>302</v>
      </c>
      <c r="V50" s="382"/>
      <c r="W50" s="200"/>
      <c r="X50" s="207"/>
      <c r="Y50" s="208"/>
      <c r="Z50" s="208"/>
      <c r="AA50" s="208"/>
      <c r="AB50" s="208"/>
      <c r="AC50" s="208"/>
      <c r="AD50" s="208"/>
      <c r="AE50" s="208"/>
    </row>
    <row r="51" spans="1:31" s="195" customFormat="1" ht="18" customHeight="1">
      <c r="A51" s="210"/>
      <c r="B51" s="210"/>
      <c r="C51" s="210"/>
      <c r="D51" s="211"/>
      <c r="E51" s="225"/>
      <c r="F51" s="357"/>
      <c r="G51" s="383"/>
      <c r="H51" s="226"/>
      <c r="I51" s="226"/>
      <c r="J51" s="406" t="s">
        <v>337</v>
      </c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8"/>
      <c r="W51" s="200"/>
      <c r="X51" s="207"/>
      <c r="Y51" s="208"/>
      <c r="Z51" s="208"/>
      <c r="AA51" s="208"/>
      <c r="AB51" s="208"/>
      <c r="AC51" s="208"/>
      <c r="AD51" s="208"/>
      <c r="AE51" s="208"/>
    </row>
    <row r="52" spans="1:31" s="195" customFormat="1" ht="63" customHeight="1">
      <c r="A52" s="210"/>
      <c r="B52" s="210"/>
      <c r="C52" s="210"/>
      <c r="D52" s="211"/>
      <c r="E52" s="225"/>
      <c r="F52" s="357"/>
      <c r="G52" s="383"/>
      <c r="H52" s="226"/>
      <c r="I52" s="226"/>
      <c r="J52" s="286"/>
      <c r="K52" s="286">
        <v>2056.14</v>
      </c>
      <c r="L52" s="286">
        <v>2056.14</v>
      </c>
      <c r="M52" s="286">
        <v>2056.14</v>
      </c>
      <c r="N52" s="286">
        <v>2056.14</v>
      </c>
      <c r="O52" s="304">
        <v>2977.813</v>
      </c>
      <c r="P52" s="226"/>
      <c r="Q52" s="226"/>
      <c r="R52" s="253">
        <v>41640</v>
      </c>
      <c r="S52" s="253">
        <v>41820</v>
      </c>
      <c r="T52" s="254" t="s">
        <v>363</v>
      </c>
      <c r="U52" s="254" t="s">
        <v>302</v>
      </c>
      <c r="V52" s="381" t="s">
        <v>350</v>
      </c>
      <c r="W52" s="200"/>
      <c r="X52" s="207"/>
      <c r="Y52" s="208"/>
      <c r="Z52" s="208"/>
      <c r="AA52" s="208"/>
      <c r="AB52" s="208"/>
      <c r="AC52" s="208"/>
      <c r="AD52" s="208"/>
      <c r="AE52" s="208"/>
    </row>
    <row r="53" spans="1:31" s="195" customFormat="1" ht="63" customHeight="1">
      <c r="A53" s="210"/>
      <c r="B53" s="210"/>
      <c r="C53" s="210"/>
      <c r="D53" s="211"/>
      <c r="E53" s="225"/>
      <c r="F53" s="357"/>
      <c r="G53" s="383"/>
      <c r="H53" s="226"/>
      <c r="I53" s="226"/>
      <c r="J53" s="255"/>
      <c r="K53" s="255">
        <v>2179.51</v>
      </c>
      <c r="L53" s="255">
        <v>2179.51</v>
      </c>
      <c r="M53" s="255">
        <v>2179.51</v>
      </c>
      <c r="N53" s="255">
        <v>2179.51</v>
      </c>
      <c r="O53" s="255">
        <v>3102.88</v>
      </c>
      <c r="P53" s="226"/>
      <c r="Q53" s="226"/>
      <c r="R53" s="253">
        <v>41821</v>
      </c>
      <c r="S53" s="253">
        <v>42004</v>
      </c>
      <c r="T53" s="254" t="s">
        <v>363</v>
      </c>
      <c r="U53" s="254" t="s">
        <v>302</v>
      </c>
      <c r="V53" s="382"/>
      <c r="W53" s="200"/>
      <c r="X53" s="207"/>
      <c r="Y53" s="208"/>
      <c r="Z53" s="208"/>
      <c r="AA53" s="208"/>
      <c r="AB53" s="208"/>
      <c r="AC53" s="208"/>
      <c r="AD53" s="208"/>
      <c r="AE53" s="208"/>
    </row>
    <row r="54" spans="1:31" s="195" customFormat="1" ht="29.25" customHeight="1" hidden="1">
      <c r="A54" s="210"/>
      <c r="B54" s="210"/>
      <c r="C54" s="210"/>
      <c r="D54" s="232" t="s">
        <v>79</v>
      </c>
      <c r="E54" s="225"/>
      <c r="F54" s="357"/>
      <c r="G54" s="218" t="s">
        <v>65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7"/>
      <c r="R54" s="228"/>
      <c r="S54" s="228"/>
      <c r="T54" s="229"/>
      <c r="U54" s="230"/>
      <c r="V54" s="231"/>
      <c r="W54" s="200"/>
      <c r="X54" s="207"/>
      <c r="Y54" s="208"/>
      <c r="Z54" s="208"/>
      <c r="AA54" s="208"/>
      <c r="AB54" s="208"/>
      <c r="AC54" s="208"/>
      <c r="AD54" s="208"/>
      <c r="AE54" s="208"/>
    </row>
    <row r="55" spans="1:31" s="195" customFormat="1" ht="12.75" customHeight="1" thickBot="1">
      <c r="A55" s="210"/>
      <c r="B55" s="210"/>
      <c r="C55" s="210"/>
      <c r="D55" s="232" t="s">
        <v>80</v>
      </c>
      <c r="E55" s="233"/>
      <c r="F55" s="234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6"/>
      <c r="W55" s="200"/>
      <c r="X55" s="207"/>
      <c r="Y55" s="208"/>
      <c r="Z55" s="208"/>
      <c r="AA55" s="208"/>
      <c r="AB55" s="208"/>
      <c r="AC55" s="208"/>
      <c r="AD55" s="208"/>
      <c r="AE55" s="208"/>
    </row>
    <row r="56" spans="4:32" s="195" customFormat="1" ht="15">
      <c r="D56" s="237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AF56" s="208"/>
    </row>
    <row r="57" spans="5:33" s="195" customFormat="1" ht="49.5" customHeight="1">
      <c r="E57" s="409" t="s">
        <v>354</v>
      </c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</row>
    <row r="58" spans="5:33" ht="15"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</row>
  </sheetData>
  <sheetProtection/>
  <mergeCells count="49">
    <mergeCell ref="E57:V57"/>
    <mergeCell ref="J48:V48"/>
    <mergeCell ref="J51:V51"/>
    <mergeCell ref="J25:V25"/>
    <mergeCell ref="J28:V28"/>
    <mergeCell ref="J34:V34"/>
    <mergeCell ref="V26:V27"/>
    <mergeCell ref="V29:V30"/>
    <mergeCell ref="V32:V33"/>
    <mergeCell ref="V35:V36"/>
    <mergeCell ref="V49:V50"/>
    <mergeCell ref="G25:G30"/>
    <mergeCell ref="J31:V31"/>
    <mergeCell ref="F25:F37"/>
    <mergeCell ref="F46:F47"/>
    <mergeCell ref="U19:U21"/>
    <mergeCell ref="G31:G36"/>
    <mergeCell ref="P20:Q20"/>
    <mergeCell ref="F22:G22"/>
    <mergeCell ref="F23:F24"/>
    <mergeCell ref="O20:O21"/>
    <mergeCell ref="S19:S21"/>
    <mergeCell ref="U8:V8"/>
    <mergeCell ref="T9:V9"/>
    <mergeCell ref="U10:V10"/>
    <mergeCell ref="E17:V17"/>
    <mergeCell ref="E12:V12"/>
    <mergeCell ref="E13:V13"/>
    <mergeCell ref="E15:V15"/>
    <mergeCell ref="V19:V21"/>
    <mergeCell ref="H20:I20"/>
    <mergeCell ref="J20:J21"/>
    <mergeCell ref="K20:L20"/>
    <mergeCell ref="M20:N20"/>
    <mergeCell ref="R19:R21"/>
    <mergeCell ref="M19:N19"/>
    <mergeCell ref="O19:Q19"/>
    <mergeCell ref="J19:L19"/>
    <mergeCell ref="T19:T21"/>
    <mergeCell ref="V52:V53"/>
    <mergeCell ref="G48:G53"/>
    <mergeCell ref="E19:E21"/>
    <mergeCell ref="F19:G21"/>
    <mergeCell ref="H19:I19"/>
    <mergeCell ref="F38:F39"/>
    <mergeCell ref="F48:F54"/>
    <mergeCell ref="F40:F41"/>
    <mergeCell ref="F42:F43"/>
    <mergeCell ref="F44:F45"/>
  </mergeCells>
  <dataValidations count="2">
    <dataValidation type="date" allowBlank="1" showInputMessage="1" showErrorMessage="1" sqref="R54:S54 R37:S47 R23:S24">
      <formula1>1</formula1>
      <formula2>73051</formula2>
    </dataValidation>
    <dataValidation type="decimal" allowBlank="1" showInputMessage="1" showErrorMessage="1" sqref="J54:O54 J37:O47 P49:Q50 P32:Q33 H23:I54 J23:Q24 P26:Q27 P29:Q30 P35:Q47 P52:Q54">
      <formula1>-9999999999999990000000000000</formula1>
      <formula2>9.99999999999999E+28</formula2>
    </dataValidation>
  </dataValidations>
  <printOptions/>
  <pageMargins left="0.8661417322834646" right="0.1968503937007874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1"/>
  <sheetViews>
    <sheetView zoomScalePageLayoutView="0" workbookViewId="0" topLeftCell="C5">
      <selection activeCell="F16" sqref="F16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52.75390625" style="64" customWidth="1"/>
    <col min="7" max="7" width="19.00390625" style="64" customWidth="1"/>
    <col min="8" max="8" width="20.75390625" style="64" customWidth="1"/>
    <col min="9" max="16384" width="9.125" style="64" customWidth="1"/>
  </cols>
  <sheetData>
    <row r="1" ht="11.25" hidden="1"/>
    <row r="2" spans="4:8" ht="12.75" hidden="1">
      <c r="D2" s="83" t="s">
        <v>82</v>
      </c>
      <c r="E2" s="84"/>
      <c r="F2" s="85"/>
      <c r="G2" s="71"/>
      <c r="H2" s="86"/>
    </row>
    <row r="3" ht="11.25" hidden="1"/>
    <row r="4" ht="11.25" hidden="1"/>
    <row r="5" ht="12" customHeight="1"/>
    <row r="6" ht="24.75" customHeight="1"/>
    <row r="7" spans="1:8" s="72" customFormat="1" ht="11.25">
      <c r="A7" s="79"/>
      <c r="B7" s="79"/>
      <c r="C7" s="79"/>
      <c r="D7" s="79"/>
      <c r="E7" s="79"/>
      <c r="F7" s="240"/>
      <c r="G7" s="63"/>
      <c r="H7" s="63" t="s">
        <v>283</v>
      </c>
    </row>
    <row r="8" spans="1:8" s="72" customFormat="1" ht="11.25">
      <c r="A8" s="79"/>
      <c r="B8" s="79"/>
      <c r="C8" s="79"/>
      <c r="D8" s="79"/>
      <c r="E8" s="79"/>
      <c r="F8" s="240"/>
      <c r="G8" s="63"/>
      <c r="H8" s="63" t="s">
        <v>291</v>
      </c>
    </row>
    <row r="9" spans="1:8" s="72" customFormat="1" ht="11.25">
      <c r="A9" s="79"/>
      <c r="B9" s="79"/>
      <c r="C9" s="79"/>
      <c r="D9" s="79"/>
      <c r="E9" s="79"/>
      <c r="F9" s="358" t="s">
        <v>279</v>
      </c>
      <c r="G9" s="358"/>
      <c r="H9" s="358"/>
    </row>
    <row r="10" spans="1:8" s="72" customFormat="1" ht="11.25">
      <c r="A10" s="79"/>
      <c r="B10" s="79"/>
      <c r="C10" s="79"/>
      <c r="D10" s="79"/>
      <c r="E10" s="79"/>
      <c r="F10" s="240"/>
      <c r="G10" s="63"/>
      <c r="H10" s="63" t="s">
        <v>286</v>
      </c>
    </row>
    <row r="11" spans="1:24" s="72" customFormat="1" ht="12.75" customHeight="1">
      <c r="A11" s="79"/>
      <c r="B11" s="79"/>
      <c r="C11" s="79"/>
      <c r="D11" s="79"/>
      <c r="E11" s="73"/>
      <c r="F11" s="74"/>
      <c r="G11" s="74"/>
      <c r="H11" s="74"/>
      <c r="I11" s="88"/>
      <c r="J11" s="88"/>
      <c r="K11" s="88"/>
      <c r="L11" s="8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0" s="72" customFormat="1" ht="30.75" customHeight="1">
      <c r="A12" s="79"/>
      <c r="B12" s="79"/>
      <c r="C12" s="104"/>
      <c r="D12" s="104"/>
      <c r="E12" s="411" t="s">
        <v>275</v>
      </c>
      <c r="F12" s="411"/>
      <c r="G12" s="411"/>
      <c r="H12" s="411"/>
      <c r="I12" s="89"/>
      <c r="J12" s="89"/>
      <c r="K12" s="89"/>
      <c r="L12" s="89"/>
      <c r="M12" s="76"/>
      <c r="N12" s="76"/>
      <c r="O12" s="76"/>
      <c r="P12" s="76"/>
      <c r="Q12" s="76"/>
      <c r="R12" s="76"/>
      <c r="S12" s="76"/>
      <c r="T12" s="76"/>
    </row>
    <row r="13" spans="1:20" s="72" customFormat="1" ht="12.75" customHeight="1" thickBot="1">
      <c r="A13" s="79"/>
      <c r="B13" s="79"/>
      <c r="C13" s="104"/>
      <c r="D13" s="104"/>
      <c r="E13" s="73"/>
      <c r="F13" s="73"/>
      <c r="G13" s="73"/>
      <c r="H13" s="73"/>
      <c r="I13" s="88"/>
      <c r="J13" s="88"/>
      <c r="K13" s="88"/>
      <c r="L13" s="88"/>
      <c r="M13" s="76"/>
      <c r="N13" s="76"/>
      <c r="O13" s="76"/>
      <c r="P13" s="76"/>
      <c r="Q13" s="76"/>
      <c r="R13" s="76"/>
      <c r="S13" s="76"/>
      <c r="T13" s="76"/>
    </row>
    <row r="14" spans="1:8" s="72" customFormat="1" ht="30" customHeight="1" thickBot="1">
      <c r="A14" s="79"/>
      <c r="B14" s="79"/>
      <c r="C14" s="105"/>
      <c r="D14" s="105"/>
      <c r="E14" s="92" t="s">
        <v>48</v>
      </c>
      <c r="F14" s="93" t="s">
        <v>83</v>
      </c>
      <c r="G14" s="93" t="s">
        <v>84</v>
      </c>
      <c r="H14" s="94" t="s">
        <v>85</v>
      </c>
    </row>
    <row r="15" spans="1:8" s="72" customFormat="1" ht="12" thickBot="1">
      <c r="A15" s="79"/>
      <c r="B15" s="79"/>
      <c r="C15" s="79"/>
      <c r="D15" s="79"/>
      <c r="E15" s="99">
        <v>1</v>
      </c>
      <c r="F15" s="100">
        <v>2</v>
      </c>
      <c r="G15" s="100">
        <v>3</v>
      </c>
      <c r="H15" s="101">
        <v>4</v>
      </c>
    </row>
    <row r="16" spans="1:8" s="72" customFormat="1" ht="33.75">
      <c r="A16" s="79"/>
      <c r="B16" s="79"/>
      <c r="C16" s="79"/>
      <c r="D16" s="79"/>
      <c r="E16" s="97" t="s">
        <v>86</v>
      </c>
      <c r="F16" s="102" t="s">
        <v>89</v>
      </c>
      <c r="G16" s="95" t="s">
        <v>90</v>
      </c>
      <c r="H16" s="96">
        <v>0</v>
      </c>
    </row>
    <row r="17" spans="1:8" s="72" customFormat="1" ht="22.5">
      <c r="A17" s="79"/>
      <c r="B17" s="79"/>
      <c r="C17" s="79"/>
      <c r="D17" s="79"/>
      <c r="E17" s="97" t="s">
        <v>87</v>
      </c>
      <c r="F17" s="103" t="s">
        <v>92</v>
      </c>
      <c r="G17" s="98" t="s">
        <v>90</v>
      </c>
      <c r="H17" s="96">
        <v>0</v>
      </c>
    </row>
    <row r="18" spans="1:8" s="72" customFormat="1" ht="22.5" customHeight="1">
      <c r="A18" s="79"/>
      <c r="B18" s="79"/>
      <c r="C18" s="79"/>
      <c r="D18" s="79"/>
      <c r="E18" s="79"/>
      <c r="F18" s="79"/>
      <c r="G18" s="79"/>
      <c r="H18" s="79"/>
    </row>
    <row r="19" spans="1:8" s="72" customFormat="1" ht="11.25">
      <c r="A19" s="79"/>
      <c r="B19" s="79"/>
      <c r="C19" s="79"/>
      <c r="D19" s="79"/>
      <c r="E19" s="79"/>
      <c r="F19" s="79"/>
      <c r="G19" s="79"/>
      <c r="H19" s="79"/>
    </row>
    <row r="20" spans="1:8" s="72" customFormat="1" ht="11.25">
      <c r="A20" s="79"/>
      <c r="B20" s="79"/>
      <c r="C20" s="79"/>
      <c r="D20" s="79"/>
      <c r="E20" s="79"/>
      <c r="F20" s="79"/>
      <c r="G20" s="79"/>
      <c r="H20" s="79"/>
    </row>
    <row r="21" spans="4:8" s="72" customFormat="1" ht="11.25">
      <c r="D21" s="79"/>
      <c r="E21" s="79"/>
      <c r="F21" s="79"/>
      <c r="G21" s="79"/>
      <c r="H21" s="79"/>
    </row>
    <row r="22" s="72" customFormat="1" ht="11.25"/>
    <row r="23" s="72" customFormat="1" ht="11.25"/>
    <row r="24" s="72" customFormat="1" ht="11.25"/>
    <row r="25" s="72" customFormat="1" ht="11.25"/>
    <row r="26" s="72" customFormat="1" ht="11.25"/>
    <row r="27" s="72" customFormat="1" ht="11.25"/>
    <row r="28" s="72" customFormat="1" ht="11.25"/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</sheetData>
  <sheetProtection/>
  <mergeCells count="2">
    <mergeCell ref="E12:H12"/>
    <mergeCell ref="F9:H9"/>
  </mergeCells>
  <dataValidations count="1">
    <dataValidation type="decimal" allowBlank="1" showInputMessage="1" showErrorMessage="1" sqref="H16:H17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95" right="0.22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workbookViewId="0" topLeftCell="C5">
      <selection activeCell="G19" sqref="G19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65.75390625" style="64" customWidth="1"/>
    <col min="7" max="7" width="20.75390625" style="64" customWidth="1"/>
    <col min="8" max="16384" width="9.125" style="64" customWidth="1"/>
  </cols>
  <sheetData>
    <row r="1" ht="11.25" hidden="1"/>
    <row r="2" spans="4:7" ht="12.75" hidden="1">
      <c r="D2" s="83" t="s">
        <v>82</v>
      </c>
      <c r="E2" s="84"/>
      <c r="F2" s="85"/>
      <c r="G2" s="86"/>
    </row>
    <row r="3" ht="11.25" hidden="1"/>
    <row r="4" ht="11.25" hidden="1"/>
    <row r="5" ht="12" customHeight="1"/>
    <row r="6" ht="24.75" customHeight="1"/>
    <row r="7" spans="1:7" s="72" customFormat="1" ht="11.25">
      <c r="A7" s="79"/>
      <c r="B7" s="79"/>
      <c r="C7" s="79"/>
      <c r="D7" s="79"/>
      <c r="E7" s="79"/>
      <c r="F7" s="240"/>
      <c r="G7" s="63" t="s">
        <v>329</v>
      </c>
    </row>
    <row r="8" spans="1:7" s="72" customFormat="1" ht="11.25">
      <c r="A8" s="79"/>
      <c r="B8" s="79"/>
      <c r="C8" s="79"/>
      <c r="D8" s="79"/>
      <c r="E8" s="79"/>
      <c r="F8" s="240"/>
      <c r="G8" s="63" t="s">
        <v>291</v>
      </c>
    </row>
    <row r="9" spans="1:7" s="72" customFormat="1" ht="11.25">
      <c r="A9" s="79"/>
      <c r="B9" s="79"/>
      <c r="C9" s="79"/>
      <c r="D9" s="79"/>
      <c r="E9" s="79"/>
      <c r="F9" s="358" t="s">
        <v>279</v>
      </c>
      <c r="G9" s="358"/>
    </row>
    <row r="10" spans="1:7" s="72" customFormat="1" ht="11.25">
      <c r="A10" s="79"/>
      <c r="B10" s="79"/>
      <c r="C10" s="79"/>
      <c r="D10" s="79"/>
      <c r="E10" s="79"/>
      <c r="F10" s="240"/>
      <c r="G10" s="63" t="s">
        <v>286</v>
      </c>
    </row>
    <row r="11" spans="1:23" s="72" customFormat="1" ht="12.75" customHeight="1">
      <c r="A11" s="79"/>
      <c r="B11" s="79"/>
      <c r="C11" s="79"/>
      <c r="D11" s="79"/>
      <c r="E11" s="73"/>
      <c r="F11" s="74"/>
      <c r="G11" s="74"/>
      <c r="H11" s="88"/>
      <c r="I11" s="88"/>
      <c r="J11" s="88"/>
      <c r="K11" s="88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19" s="72" customFormat="1" ht="30.75" customHeight="1">
      <c r="A12" s="79"/>
      <c r="B12" s="79"/>
      <c r="C12" s="104"/>
      <c r="D12" s="104"/>
      <c r="E12" s="411" t="s">
        <v>330</v>
      </c>
      <c r="F12" s="411"/>
      <c r="G12" s="411"/>
      <c r="H12" s="89"/>
      <c r="I12" s="89"/>
      <c r="J12" s="89"/>
      <c r="K12" s="89"/>
      <c r="L12" s="76"/>
      <c r="M12" s="76"/>
      <c r="N12" s="76"/>
      <c r="O12" s="76"/>
      <c r="P12" s="76"/>
      <c r="Q12" s="76"/>
      <c r="R12" s="76"/>
      <c r="S12" s="76"/>
    </row>
    <row r="13" spans="1:19" s="72" customFormat="1" ht="12.75" customHeight="1" thickBot="1">
      <c r="A13" s="79"/>
      <c r="B13" s="79"/>
      <c r="C13" s="104"/>
      <c r="D13" s="104"/>
      <c r="E13" s="73"/>
      <c r="F13" s="73"/>
      <c r="G13" s="73"/>
      <c r="H13" s="88"/>
      <c r="I13" s="88"/>
      <c r="J13" s="88"/>
      <c r="K13" s="88"/>
      <c r="L13" s="76"/>
      <c r="M13" s="76"/>
      <c r="N13" s="76"/>
      <c r="O13" s="76"/>
      <c r="P13" s="76"/>
      <c r="Q13" s="76"/>
      <c r="R13" s="76"/>
      <c r="S13" s="76"/>
    </row>
    <row r="14" spans="1:7" s="72" customFormat="1" ht="30" customHeight="1" thickBot="1">
      <c r="A14" s="79"/>
      <c r="B14" s="79"/>
      <c r="C14" s="105"/>
      <c r="D14" s="105"/>
      <c r="E14" s="92" t="s">
        <v>48</v>
      </c>
      <c r="F14" s="93" t="s">
        <v>83</v>
      </c>
      <c r="G14" s="94" t="s">
        <v>85</v>
      </c>
    </row>
    <row r="15" spans="1:7" s="72" customFormat="1" ht="12" thickBot="1">
      <c r="A15" s="79"/>
      <c r="B15" s="79"/>
      <c r="C15" s="79"/>
      <c r="D15" s="79"/>
      <c r="E15" s="99">
        <v>1</v>
      </c>
      <c r="F15" s="100">
        <v>2</v>
      </c>
      <c r="G15" s="101">
        <v>4</v>
      </c>
    </row>
    <row r="16" spans="1:7" s="72" customFormat="1" ht="11.25">
      <c r="A16" s="79"/>
      <c r="B16" s="79"/>
      <c r="C16" s="79"/>
      <c r="D16" s="79"/>
      <c r="E16" s="97" t="s">
        <v>86</v>
      </c>
      <c r="F16" s="102" t="s">
        <v>335</v>
      </c>
      <c r="G16" s="296">
        <v>0</v>
      </c>
    </row>
    <row r="17" spans="1:7" s="72" customFormat="1" ht="33.75">
      <c r="A17" s="79"/>
      <c r="B17" s="79"/>
      <c r="C17" s="79"/>
      <c r="D17" s="79"/>
      <c r="E17" s="97" t="s">
        <v>87</v>
      </c>
      <c r="F17" s="102" t="s">
        <v>332</v>
      </c>
      <c r="G17" s="296">
        <v>0</v>
      </c>
    </row>
    <row r="18" spans="1:7" s="72" customFormat="1" ht="22.5">
      <c r="A18" s="79"/>
      <c r="B18" s="79"/>
      <c r="C18" s="79"/>
      <c r="D18" s="79"/>
      <c r="E18" s="97" t="s">
        <v>331</v>
      </c>
      <c r="F18" s="102" t="s">
        <v>333</v>
      </c>
      <c r="G18" s="296">
        <v>0</v>
      </c>
    </row>
    <row r="19" spans="1:7" s="72" customFormat="1" ht="33.75">
      <c r="A19" s="79"/>
      <c r="B19" s="79"/>
      <c r="C19" s="79"/>
      <c r="D19" s="79"/>
      <c r="E19" s="97" t="s">
        <v>88</v>
      </c>
      <c r="F19" s="102" t="s">
        <v>334</v>
      </c>
      <c r="G19" s="296">
        <v>0</v>
      </c>
    </row>
    <row r="20" spans="1:7" s="72" customFormat="1" ht="22.5" customHeight="1">
      <c r="A20" s="79"/>
      <c r="B20" s="79"/>
      <c r="C20" s="79"/>
      <c r="D20" s="79"/>
      <c r="E20" s="79"/>
      <c r="F20" s="79"/>
      <c r="G20" s="79"/>
    </row>
    <row r="21" spans="1:7" s="72" customFormat="1" ht="11.25">
      <c r="A21" s="79"/>
      <c r="B21" s="79"/>
      <c r="C21" s="79"/>
      <c r="D21" s="79"/>
      <c r="E21" s="79"/>
      <c r="F21" s="79"/>
      <c r="G21" s="79"/>
    </row>
    <row r="22" spans="1:7" s="72" customFormat="1" ht="11.25">
      <c r="A22" s="79"/>
      <c r="B22" s="79"/>
      <c r="C22" s="79"/>
      <c r="D22" s="79"/>
      <c r="E22" s="79"/>
      <c r="F22" s="79"/>
      <c r="G22" s="79"/>
    </row>
    <row r="23" spans="4:7" s="72" customFormat="1" ht="11.25">
      <c r="D23" s="79"/>
      <c r="E23" s="79"/>
      <c r="F23" s="79"/>
      <c r="G23" s="79"/>
    </row>
    <row r="24" s="72" customFormat="1" ht="11.25"/>
    <row r="25" s="72" customFormat="1" ht="11.25"/>
    <row r="26" s="72" customFormat="1" ht="11.25"/>
    <row r="27" s="72" customFormat="1" ht="11.25"/>
    <row r="28" s="72" customFormat="1" ht="11.25"/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  <row r="108" s="72" customFormat="1" ht="11.25"/>
    <row r="109" s="72" customFormat="1" ht="11.25"/>
  </sheetData>
  <mergeCells count="2">
    <mergeCell ref="F9:G9"/>
    <mergeCell ref="E12:G12"/>
  </mergeCells>
  <dataValidations count="1">
    <dataValidation type="decimal" allowBlank="1" showInputMessage="1" showErrorMessage="1" sqref="G16:G19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F67"/>
  <sheetViews>
    <sheetView zoomScalePageLayoutView="0" workbookViewId="0" topLeftCell="E32">
      <selection activeCell="E53" sqref="E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hidden="1" customWidth="1"/>
    <col min="5" max="5" width="6.875" style="64" customWidth="1"/>
    <col min="6" max="6" width="71.00390625" style="64" customWidth="1"/>
    <col min="7" max="7" width="16.375" style="64" customWidth="1"/>
    <col min="8" max="8" width="15.00390625" style="80" customWidth="1"/>
    <col min="9" max="10" width="40.75390625" style="64" hidden="1" customWidth="1"/>
    <col min="11" max="11" width="15.375" style="64" customWidth="1"/>
    <col min="12" max="12" width="40.75390625" style="64" hidden="1" customWidth="1"/>
    <col min="13" max="13" width="16.125" style="64" customWidth="1"/>
    <col min="14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7:13" s="80" customFormat="1" ht="11.25">
      <c r="G9" s="241"/>
      <c r="H9" s="358" t="s">
        <v>284</v>
      </c>
      <c r="I9" s="358"/>
      <c r="J9" s="358"/>
      <c r="K9" s="358"/>
      <c r="L9" s="358"/>
      <c r="M9" s="358"/>
    </row>
    <row r="10" spans="7:13" s="80" customFormat="1" ht="11.25">
      <c r="G10" s="241"/>
      <c r="H10" s="358" t="s">
        <v>291</v>
      </c>
      <c r="I10" s="358"/>
      <c r="J10" s="358"/>
      <c r="K10" s="358"/>
      <c r="L10" s="358"/>
      <c r="M10" s="358"/>
    </row>
    <row r="11" spans="7:13" s="80" customFormat="1" ht="11.25" customHeight="1">
      <c r="G11" s="358" t="s">
        <v>279</v>
      </c>
      <c r="H11" s="358"/>
      <c r="I11" s="358"/>
      <c r="J11" s="358"/>
      <c r="K11" s="358"/>
      <c r="L11" s="358"/>
      <c r="M11" s="358"/>
    </row>
    <row r="12" spans="4:13" ht="11.25">
      <c r="D12" s="65"/>
      <c r="E12" s="114"/>
      <c r="F12" s="114"/>
      <c r="G12" s="242"/>
      <c r="H12" s="358" t="s">
        <v>286</v>
      </c>
      <c r="I12" s="358"/>
      <c r="J12" s="358"/>
      <c r="K12" s="358"/>
      <c r="L12" s="358"/>
      <c r="M12" s="358"/>
    </row>
    <row r="13" spans="4:32" ht="12.75" customHeight="1">
      <c r="D13" s="65"/>
      <c r="E13" s="66"/>
      <c r="F13" s="115"/>
      <c r="G13" s="66"/>
      <c r="H13" s="66"/>
      <c r="I13" s="66"/>
      <c r="J13" s="66"/>
      <c r="K13" s="66"/>
      <c r="L13" s="66"/>
      <c r="M13" s="87"/>
      <c r="N13" s="87"/>
      <c r="O13" s="87"/>
      <c r="P13" s="87"/>
      <c r="Q13" s="87"/>
      <c r="R13" s="87"/>
      <c r="S13" s="87"/>
      <c r="T13" s="8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3:28" s="79" customFormat="1" ht="30.75" customHeight="1">
      <c r="C14" s="104"/>
      <c r="D14" s="104"/>
      <c r="E14" s="412" t="s">
        <v>94</v>
      </c>
      <c r="F14" s="412"/>
      <c r="G14" s="412"/>
      <c r="H14" s="412"/>
      <c r="I14" s="412"/>
      <c r="J14" s="412"/>
      <c r="K14" s="412"/>
      <c r="L14" s="82"/>
      <c r="M14" s="82"/>
      <c r="N14" s="82"/>
      <c r="O14" s="82"/>
      <c r="P14" s="82"/>
      <c r="Q14" s="82"/>
      <c r="R14" s="82"/>
      <c r="S14" s="82"/>
      <c r="T14" s="82"/>
      <c r="U14" s="81"/>
      <c r="V14" s="81"/>
      <c r="W14" s="81"/>
      <c r="X14" s="81"/>
      <c r="Y14" s="81"/>
      <c r="Z14" s="81"/>
      <c r="AA14" s="81"/>
      <c r="AB14" s="81"/>
    </row>
    <row r="15" spans="3:28" ht="12.75" customHeight="1" thickBot="1">
      <c r="C15" s="68"/>
      <c r="D15" s="69"/>
      <c r="E15" s="66"/>
      <c r="F15" s="66"/>
      <c r="G15" s="77"/>
      <c r="H15" s="117"/>
      <c r="I15" s="116"/>
      <c r="J15" s="117"/>
      <c r="K15" s="117"/>
      <c r="L15" s="117"/>
      <c r="M15" s="87"/>
      <c r="N15" s="87"/>
      <c r="O15" s="87"/>
      <c r="P15" s="87"/>
      <c r="Q15" s="87"/>
      <c r="R15" s="87"/>
      <c r="S15" s="87"/>
      <c r="T15" s="87"/>
      <c r="U15" s="70"/>
      <c r="V15" s="70"/>
      <c r="W15" s="70"/>
      <c r="X15" s="70"/>
      <c r="Y15" s="70"/>
      <c r="Z15" s="70"/>
      <c r="AA15" s="70"/>
      <c r="AB15" s="70"/>
    </row>
    <row r="16" spans="3:28" s="120" customFormat="1" ht="32.25" thickBot="1">
      <c r="C16" s="121"/>
      <c r="D16" s="122"/>
      <c r="E16" s="123" t="s">
        <v>48</v>
      </c>
      <c r="F16" s="124" t="s">
        <v>83</v>
      </c>
      <c r="G16" s="125" t="s">
        <v>85</v>
      </c>
      <c r="H16" s="126" t="s">
        <v>95</v>
      </c>
      <c r="I16" s="127"/>
      <c r="J16" s="127"/>
      <c r="K16" s="127"/>
      <c r="L16" s="127"/>
      <c r="M16" s="128"/>
      <c r="N16" s="128"/>
      <c r="O16" s="128"/>
      <c r="P16" s="128"/>
      <c r="Q16" s="128"/>
      <c r="R16" s="128"/>
      <c r="S16" s="128"/>
      <c r="T16" s="128"/>
      <c r="U16" s="129"/>
      <c r="V16" s="129"/>
      <c r="W16" s="129"/>
      <c r="X16" s="129"/>
      <c r="Y16" s="129"/>
      <c r="Z16" s="129"/>
      <c r="AA16" s="129"/>
      <c r="AB16" s="129"/>
    </row>
    <row r="17" spans="3:28" s="120" customFormat="1" ht="16.5" thickBot="1">
      <c r="C17" s="121"/>
      <c r="D17" s="122"/>
      <c r="E17" s="123">
        <v>1</v>
      </c>
      <c r="F17" s="124">
        <f>E17+1</f>
        <v>2</v>
      </c>
      <c r="G17" s="124">
        <f>F17+1</f>
        <v>3</v>
      </c>
      <c r="H17" s="126">
        <f>G17+1</f>
        <v>4</v>
      </c>
      <c r="I17" s="127"/>
      <c r="J17" s="127"/>
      <c r="K17" s="127"/>
      <c r="L17" s="127"/>
      <c r="M17" s="128"/>
      <c r="N17" s="128"/>
      <c r="O17" s="128"/>
      <c r="P17" s="128"/>
      <c r="Q17" s="128"/>
      <c r="R17" s="128"/>
      <c r="S17" s="128"/>
      <c r="T17" s="128"/>
      <c r="U17" s="129"/>
      <c r="V17" s="129"/>
      <c r="W17" s="129"/>
      <c r="X17" s="129"/>
      <c r="Y17" s="129"/>
      <c r="Z17" s="129"/>
      <c r="AA17" s="129"/>
      <c r="AB17" s="129"/>
    </row>
    <row r="18" spans="3:13" s="140" customFormat="1" ht="31.5">
      <c r="C18" s="152"/>
      <c r="D18" s="153"/>
      <c r="E18" s="168">
        <v>1</v>
      </c>
      <c r="F18" s="169" t="s">
        <v>96</v>
      </c>
      <c r="G18" s="259" t="s">
        <v>303</v>
      </c>
      <c r="H18" s="170" t="s">
        <v>97</v>
      </c>
      <c r="I18" s="171"/>
      <c r="J18" s="154" t="s">
        <v>98</v>
      </c>
      <c r="K18" s="154" t="s">
        <v>165</v>
      </c>
      <c r="L18" s="172"/>
      <c r="M18" s="154" t="s">
        <v>166</v>
      </c>
    </row>
    <row r="19" spans="3:13" s="140" customFormat="1" ht="15.75">
      <c r="C19" s="152"/>
      <c r="D19" s="153"/>
      <c r="E19" s="142">
        <v>2</v>
      </c>
      <c r="F19" s="131" t="s">
        <v>99</v>
      </c>
      <c r="G19" s="258" t="s">
        <v>303</v>
      </c>
      <c r="H19" s="132" t="s">
        <v>97</v>
      </c>
      <c r="I19" s="155"/>
      <c r="J19" s="133" t="s">
        <v>97</v>
      </c>
      <c r="K19" s="133" t="s">
        <v>97</v>
      </c>
      <c r="L19" s="130"/>
      <c r="M19" s="133" t="s">
        <v>97</v>
      </c>
    </row>
    <row r="20" spans="3:13" s="140" customFormat="1" ht="15.75">
      <c r="C20" s="152"/>
      <c r="D20" s="153"/>
      <c r="E20" s="142">
        <v>3</v>
      </c>
      <c r="F20" s="134" t="s">
        <v>100</v>
      </c>
      <c r="G20" s="258" t="s">
        <v>303</v>
      </c>
      <c r="H20" s="135" t="s">
        <v>97</v>
      </c>
      <c r="I20" s="155"/>
      <c r="J20" s="133" t="s">
        <v>97</v>
      </c>
      <c r="K20" s="133" t="s">
        <v>97</v>
      </c>
      <c r="L20" s="130"/>
      <c r="M20" s="133" t="s">
        <v>97</v>
      </c>
    </row>
    <row r="21" spans="3:13" s="140" customFormat="1" ht="15.75">
      <c r="C21" s="152"/>
      <c r="D21" s="153"/>
      <c r="E21" s="142">
        <v>4</v>
      </c>
      <c r="F21" s="134" t="s">
        <v>101</v>
      </c>
      <c r="G21" s="258" t="s">
        <v>303</v>
      </c>
      <c r="H21" s="135" t="s">
        <v>97</v>
      </c>
      <c r="I21" s="155"/>
      <c r="J21" s="133" t="s">
        <v>97</v>
      </c>
      <c r="K21" s="133" t="s">
        <v>97</v>
      </c>
      <c r="L21" s="130"/>
      <c r="M21" s="133" t="s">
        <v>97</v>
      </c>
    </row>
    <row r="22" spans="3:13" s="140" customFormat="1" ht="31.5">
      <c r="C22" s="152"/>
      <c r="D22" s="153"/>
      <c r="E22" s="142">
        <v>5</v>
      </c>
      <c r="F22" s="131" t="s">
        <v>102</v>
      </c>
      <c r="G22" s="258" t="s">
        <v>303</v>
      </c>
      <c r="H22" s="136" t="s">
        <v>97</v>
      </c>
      <c r="I22" s="156"/>
      <c r="J22" s="137" t="s">
        <v>97</v>
      </c>
      <c r="K22" s="137" t="s">
        <v>97</v>
      </c>
      <c r="L22" s="138"/>
      <c r="M22" s="137" t="s">
        <v>97</v>
      </c>
    </row>
    <row r="23" spans="3:13" s="140" customFormat="1" ht="15.75">
      <c r="C23" s="152"/>
      <c r="D23" s="153"/>
      <c r="E23" s="142" t="s">
        <v>93</v>
      </c>
      <c r="F23" s="131" t="s">
        <v>103</v>
      </c>
      <c r="G23" s="258" t="s">
        <v>303</v>
      </c>
      <c r="H23" s="135" t="s">
        <v>97</v>
      </c>
      <c r="I23" s="157"/>
      <c r="J23" s="133" t="s">
        <v>97</v>
      </c>
      <c r="K23" s="133" t="s">
        <v>97</v>
      </c>
      <c r="L23" s="130"/>
      <c r="M23" s="133" t="s">
        <v>97</v>
      </c>
    </row>
    <row r="24" spans="3:13" s="140" customFormat="1" ht="15.75">
      <c r="C24" s="152"/>
      <c r="D24" s="153"/>
      <c r="E24" s="142" t="s">
        <v>104</v>
      </c>
      <c r="F24" s="131" t="s">
        <v>105</v>
      </c>
      <c r="G24" s="258" t="s">
        <v>303</v>
      </c>
      <c r="H24" s="158"/>
      <c r="I24" s="159"/>
      <c r="J24" s="160">
        <f>SUM(J25:J33)</f>
        <v>0</v>
      </c>
      <c r="K24" s="160"/>
      <c r="L24" s="139"/>
      <c r="M24" s="173"/>
    </row>
    <row r="25" spans="3:13" s="140" customFormat="1" ht="15.75">
      <c r="C25" s="152"/>
      <c r="D25" s="153"/>
      <c r="E25" s="142" t="s">
        <v>77</v>
      </c>
      <c r="F25" s="161" t="s">
        <v>106</v>
      </c>
      <c r="G25" s="258" t="s">
        <v>303</v>
      </c>
      <c r="H25" s="158"/>
      <c r="I25" s="159"/>
      <c r="J25" s="162"/>
      <c r="K25" s="162"/>
      <c r="L25" s="139"/>
      <c r="M25" s="162"/>
    </row>
    <row r="26" spans="3:13" s="140" customFormat="1" ht="15.75">
      <c r="C26" s="152"/>
      <c r="D26" s="153"/>
      <c r="E26" s="142" t="s">
        <v>78</v>
      </c>
      <c r="F26" s="161" t="s">
        <v>107</v>
      </c>
      <c r="G26" s="258" t="s">
        <v>303</v>
      </c>
      <c r="H26" s="158"/>
      <c r="I26" s="159"/>
      <c r="J26" s="162"/>
      <c r="K26" s="162"/>
      <c r="L26" s="139"/>
      <c r="M26" s="162"/>
    </row>
    <row r="27" spans="3:13" s="140" customFormat="1" ht="15.75">
      <c r="C27" s="152"/>
      <c r="D27" s="153"/>
      <c r="E27" s="142" t="s">
        <v>108</v>
      </c>
      <c r="F27" s="161" t="s">
        <v>109</v>
      </c>
      <c r="G27" s="258" t="s">
        <v>303</v>
      </c>
      <c r="H27" s="158"/>
      <c r="I27" s="159"/>
      <c r="J27" s="162"/>
      <c r="K27" s="162"/>
      <c r="L27" s="139"/>
      <c r="M27" s="162"/>
    </row>
    <row r="28" spans="3:13" s="140" customFormat="1" ht="15.75">
      <c r="C28" s="152"/>
      <c r="D28" s="153"/>
      <c r="E28" s="142" t="s">
        <v>110</v>
      </c>
      <c r="F28" s="161" t="s">
        <v>111</v>
      </c>
      <c r="G28" s="258" t="s">
        <v>303</v>
      </c>
      <c r="H28" s="158"/>
      <c r="I28" s="159"/>
      <c r="J28" s="162"/>
      <c r="K28" s="162"/>
      <c r="L28" s="139"/>
      <c r="M28" s="162"/>
    </row>
    <row r="29" spans="3:13" s="140" customFormat="1" ht="15.75">
      <c r="C29" s="152"/>
      <c r="D29" s="153"/>
      <c r="E29" s="142" t="s">
        <v>112</v>
      </c>
      <c r="F29" s="161" t="s">
        <v>113</v>
      </c>
      <c r="G29" s="258" t="s">
        <v>303</v>
      </c>
      <c r="H29" s="158"/>
      <c r="I29" s="159"/>
      <c r="J29" s="162"/>
      <c r="K29" s="162"/>
      <c r="L29" s="139"/>
      <c r="M29" s="162"/>
    </row>
    <row r="30" spans="3:13" s="140" customFormat="1" ht="15.75">
      <c r="C30" s="152"/>
      <c r="D30" s="153"/>
      <c r="E30" s="142" t="s">
        <v>114</v>
      </c>
      <c r="F30" s="161" t="s">
        <v>115</v>
      </c>
      <c r="G30" s="258" t="s">
        <v>303</v>
      </c>
      <c r="H30" s="158"/>
      <c r="I30" s="159"/>
      <c r="J30" s="162"/>
      <c r="K30" s="162"/>
      <c r="L30" s="139"/>
      <c r="M30" s="162"/>
    </row>
    <row r="31" spans="3:13" s="140" customFormat="1" ht="15.75">
      <c r="C31" s="152"/>
      <c r="D31" s="153"/>
      <c r="E31" s="142" t="s">
        <v>116</v>
      </c>
      <c r="F31" s="161" t="s">
        <v>117</v>
      </c>
      <c r="G31" s="258" t="s">
        <v>303</v>
      </c>
      <c r="H31" s="158"/>
      <c r="I31" s="159"/>
      <c r="J31" s="162"/>
      <c r="K31" s="162"/>
      <c r="L31" s="139"/>
      <c r="M31" s="162"/>
    </row>
    <row r="32" spans="3:13" s="140" customFormat="1" ht="15.75">
      <c r="C32" s="152"/>
      <c r="D32" s="153"/>
      <c r="E32" s="142" t="s">
        <v>118</v>
      </c>
      <c r="F32" s="161" t="s">
        <v>119</v>
      </c>
      <c r="G32" s="258" t="s">
        <v>303</v>
      </c>
      <c r="H32" s="158"/>
      <c r="I32" s="159"/>
      <c r="J32" s="162"/>
      <c r="K32" s="162"/>
      <c r="L32" s="139"/>
      <c r="M32" s="162"/>
    </row>
    <row r="33" spans="3:15" s="140" customFormat="1" ht="15.75">
      <c r="C33" s="152"/>
      <c r="D33" s="153"/>
      <c r="E33" s="142" t="s">
        <v>167</v>
      </c>
      <c r="F33" s="193" t="s">
        <v>270</v>
      </c>
      <c r="G33" s="258" t="s">
        <v>303</v>
      </c>
      <c r="H33" s="158"/>
      <c r="I33" s="159"/>
      <c r="J33" s="162"/>
      <c r="K33" s="162"/>
      <c r="L33" s="139"/>
      <c r="M33" s="162"/>
      <c r="N33" s="141"/>
      <c r="O33" s="141"/>
    </row>
    <row r="34" spans="3:13" s="140" customFormat="1" ht="15.75">
      <c r="C34" s="152"/>
      <c r="D34" s="153"/>
      <c r="E34" s="145" t="s">
        <v>120</v>
      </c>
      <c r="F34" s="143" t="s">
        <v>121</v>
      </c>
      <c r="G34" s="258" t="s">
        <v>303</v>
      </c>
      <c r="H34" s="158"/>
      <c r="I34" s="159"/>
      <c r="J34" s="162"/>
      <c r="K34" s="162"/>
      <c r="L34" s="139"/>
      <c r="M34" s="162"/>
    </row>
    <row r="35" spans="3:13" s="140" customFormat="1" ht="15.75">
      <c r="C35" s="152"/>
      <c r="D35" s="153"/>
      <c r="E35" s="142" t="s">
        <v>122</v>
      </c>
      <c r="F35" s="144" t="s">
        <v>123</v>
      </c>
      <c r="G35" s="258" t="s">
        <v>303</v>
      </c>
      <c r="H35" s="158"/>
      <c r="I35" s="163"/>
      <c r="J35" s="162"/>
      <c r="K35" s="162"/>
      <c r="L35" s="139"/>
      <c r="M35" s="162"/>
    </row>
    <row r="36" spans="3:13" s="140" customFormat="1" ht="15.75">
      <c r="C36" s="152"/>
      <c r="D36" s="153"/>
      <c r="E36" s="145" t="s">
        <v>124</v>
      </c>
      <c r="F36" s="144" t="s">
        <v>125</v>
      </c>
      <c r="G36" s="258" t="s">
        <v>303</v>
      </c>
      <c r="H36" s="158"/>
      <c r="I36" s="163"/>
      <c r="J36" s="162"/>
      <c r="K36" s="162"/>
      <c r="L36" s="139"/>
      <c r="M36" s="162"/>
    </row>
    <row r="37" spans="3:13" s="140" customFormat="1" ht="15.75">
      <c r="C37" s="152"/>
      <c r="D37" s="153"/>
      <c r="E37" s="142" t="s">
        <v>126</v>
      </c>
      <c r="F37" s="144" t="s">
        <v>127</v>
      </c>
      <c r="G37" s="258" t="s">
        <v>303</v>
      </c>
      <c r="H37" s="158"/>
      <c r="I37" s="163"/>
      <c r="J37" s="162"/>
      <c r="K37" s="162"/>
      <c r="L37" s="139"/>
      <c r="M37" s="162"/>
    </row>
    <row r="38" spans="3:13" s="140" customFormat="1" ht="15.75">
      <c r="C38" s="152"/>
      <c r="D38" s="153"/>
      <c r="E38" s="145" t="s">
        <v>128</v>
      </c>
      <c r="F38" s="144" t="s">
        <v>129</v>
      </c>
      <c r="G38" s="258" t="s">
        <v>303</v>
      </c>
      <c r="H38" s="158"/>
      <c r="I38" s="163"/>
      <c r="J38" s="162"/>
      <c r="K38" s="162"/>
      <c r="L38" s="139"/>
      <c r="M38" s="162"/>
    </row>
    <row r="39" spans="3:13" s="140" customFormat="1" ht="15.75">
      <c r="C39" s="152"/>
      <c r="D39" s="153"/>
      <c r="E39" s="142" t="s">
        <v>130</v>
      </c>
      <c r="F39" s="144" t="s">
        <v>131</v>
      </c>
      <c r="G39" s="258" t="s">
        <v>303</v>
      </c>
      <c r="H39" s="158"/>
      <c r="I39" s="163"/>
      <c r="J39" s="162"/>
      <c r="K39" s="162"/>
      <c r="L39" s="139"/>
      <c r="M39" s="162"/>
    </row>
    <row r="40" spans="3:13" s="140" customFormat="1" ht="15.75">
      <c r="C40" s="152"/>
      <c r="D40" s="153"/>
      <c r="E40" s="145" t="s">
        <v>132</v>
      </c>
      <c r="F40" s="144" t="s">
        <v>133</v>
      </c>
      <c r="G40" s="258" t="s">
        <v>303</v>
      </c>
      <c r="H40" s="158"/>
      <c r="I40" s="163"/>
      <c r="J40" s="162"/>
      <c r="K40" s="162"/>
      <c r="L40" s="139"/>
      <c r="M40" s="162"/>
    </row>
    <row r="41" spans="3:13" s="140" customFormat="1" ht="15.75">
      <c r="C41" s="152"/>
      <c r="D41" s="153"/>
      <c r="E41" s="142" t="s">
        <v>134</v>
      </c>
      <c r="F41" s="144" t="s">
        <v>135</v>
      </c>
      <c r="G41" s="258" t="s">
        <v>303</v>
      </c>
      <c r="H41" s="158"/>
      <c r="I41" s="163"/>
      <c r="J41" s="162"/>
      <c r="K41" s="162"/>
      <c r="L41" s="139"/>
      <c r="M41" s="162"/>
    </row>
    <row r="42" spans="3:13" s="140" customFormat="1" ht="15.75">
      <c r="C42" s="152"/>
      <c r="D42" s="153"/>
      <c r="E42" s="145" t="s">
        <v>136</v>
      </c>
      <c r="F42" s="146" t="s">
        <v>137</v>
      </c>
      <c r="G42" s="258" t="s">
        <v>303</v>
      </c>
      <c r="H42" s="158"/>
      <c r="I42" s="163"/>
      <c r="J42" s="164">
        <f>J43+J45+J46+J50+J51</f>
        <v>0</v>
      </c>
      <c r="K42" s="164"/>
      <c r="L42" s="139"/>
      <c r="M42" s="164"/>
    </row>
    <row r="43" spans="3:13" s="140" customFormat="1" ht="15.75">
      <c r="C43" s="152"/>
      <c r="D43" s="153"/>
      <c r="E43" s="147" t="s">
        <v>138</v>
      </c>
      <c r="F43" s="148" t="s">
        <v>139</v>
      </c>
      <c r="G43" s="258" t="s">
        <v>303</v>
      </c>
      <c r="H43" s="158"/>
      <c r="I43" s="163"/>
      <c r="J43" s="162"/>
      <c r="K43" s="162"/>
      <c r="L43" s="139"/>
      <c r="M43" s="162"/>
    </row>
    <row r="44" spans="3:13" s="140" customFormat="1" ht="15.75">
      <c r="C44" s="152"/>
      <c r="D44" s="153"/>
      <c r="E44" s="147" t="s">
        <v>140</v>
      </c>
      <c r="F44" s="148" t="s">
        <v>141</v>
      </c>
      <c r="G44" s="258" t="s">
        <v>303</v>
      </c>
      <c r="H44" s="158"/>
      <c r="I44" s="163"/>
      <c r="J44" s="162"/>
      <c r="K44" s="162"/>
      <c r="L44" s="139"/>
      <c r="M44" s="162"/>
    </row>
    <row r="45" spans="3:13" s="140" customFormat="1" ht="15.75">
      <c r="C45" s="152"/>
      <c r="D45" s="153"/>
      <c r="E45" s="147" t="s">
        <v>142</v>
      </c>
      <c r="F45" s="148" t="s">
        <v>143</v>
      </c>
      <c r="G45" s="258" t="s">
        <v>303</v>
      </c>
      <c r="H45" s="158"/>
      <c r="I45" s="163"/>
      <c r="J45" s="162"/>
      <c r="K45" s="162"/>
      <c r="L45" s="139"/>
      <c r="M45" s="162"/>
    </row>
    <row r="46" spans="3:13" s="140" customFormat="1" ht="15.75">
      <c r="C46" s="152"/>
      <c r="D46" s="153"/>
      <c r="E46" s="147" t="s">
        <v>144</v>
      </c>
      <c r="F46" s="146" t="s">
        <v>145</v>
      </c>
      <c r="G46" s="258" t="s">
        <v>303</v>
      </c>
      <c r="H46" s="158"/>
      <c r="I46" s="163"/>
      <c r="J46" s="164">
        <f>SUM(J47:J49)</f>
        <v>0</v>
      </c>
      <c r="K46" s="164"/>
      <c r="L46" s="139"/>
      <c r="M46" s="164"/>
    </row>
    <row r="47" spans="3:13" s="140" customFormat="1" ht="15.75">
      <c r="C47" s="152"/>
      <c r="D47" s="153"/>
      <c r="E47" s="147" t="s">
        <v>146</v>
      </c>
      <c r="F47" s="148" t="s">
        <v>147</v>
      </c>
      <c r="G47" s="258" t="s">
        <v>303</v>
      </c>
      <c r="H47" s="158"/>
      <c r="I47" s="163"/>
      <c r="J47" s="162"/>
      <c r="K47" s="162"/>
      <c r="L47" s="139"/>
      <c r="M47" s="162"/>
    </row>
    <row r="48" spans="3:13" s="140" customFormat="1" ht="15.75">
      <c r="C48" s="152"/>
      <c r="D48" s="153"/>
      <c r="E48" s="147" t="s">
        <v>148</v>
      </c>
      <c r="F48" s="148" t="s">
        <v>149</v>
      </c>
      <c r="G48" s="258" t="s">
        <v>303</v>
      </c>
      <c r="H48" s="158"/>
      <c r="I48" s="163"/>
      <c r="J48" s="162"/>
      <c r="K48" s="162"/>
      <c r="L48" s="139"/>
      <c r="M48" s="162"/>
    </row>
    <row r="49" spans="3:13" s="140" customFormat="1" ht="15.75">
      <c r="C49" s="152"/>
      <c r="D49" s="153"/>
      <c r="E49" s="147" t="s">
        <v>150</v>
      </c>
      <c r="F49" s="148" t="s">
        <v>151</v>
      </c>
      <c r="G49" s="258" t="s">
        <v>303</v>
      </c>
      <c r="H49" s="158"/>
      <c r="I49" s="163"/>
      <c r="J49" s="162"/>
      <c r="K49" s="162"/>
      <c r="L49" s="139"/>
      <c r="M49" s="162"/>
    </row>
    <row r="50" spans="3:13" s="140" customFormat="1" ht="15.75">
      <c r="C50" s="152"/>
      <c r="D50" s="153"/>
      <c r="E50" s="147" t="s">
        <v>152</v>
      </c>
      <c r="F50" s="149" t="s">
        <v>153</v>
      </c>
      <c r="G50" s="258" t="s">
        <v>303</v>
      </c>
      <c r="H50" s="158"/>
      <c r="I50" s="163"/>
      <c r="J50" s="162"/>
      <c r="K50" s="162"/>
      <c r="L50" s="139"/>
      <c r="M50" s="162"/>
    </row>
    <row r="51" spans="3:13" s="140" customFormat="1" ht="15.75">
      <c r="C51" s="152"/>
      <c r="D51" s="153"/>
      <c r="E51" s="147" t="s">
        <v>154</v>
      </c>
      <c r="F51" s="149" t="s">
        <v>155</v>
      </c>
      <c r="G51" s="258" t="s">
        <v>303</v>
      </c>
      <c r="H51" s="158"/>
      <c r="I51" s="163"/>
      <c r="J51" s="162"/>
      <c r="K51" s="162"/>
      <c r="L51" s="139"/>
      <c r="M51" s="162"/>
    </row>
    <row r="52" spans="3:13" s="140" customFormat="1" ht="15.75">
      <c r="C52" s="152"/>
      <c r="D52" s="153"/>
      <c r="E52" s="147" t="s">
        <v>156</v>
      </c>
      <c r="F52" s="149" t="s">
        <v>157</v>
      </c>
      <c r="G52" s="258" t="s">
        <v>303</v>
      </c>
      <c r="H52" s="158"/>
      <c r="I52" s="163"/>
      <c r="J52" s="162"/>
      <c r="K52" s="162"/>
      <c r="L52" s="139"/>
      <c r="M52" s="162"/>
    </row>
    <row r="53" spans="3:13" s="140" customFormat="1" ht="15.75">
      <c r="C53" s="152"/>
      <c r="D53" s="153"/>
      <c r="E53" s="147" t="s">
        <v>158</v>
      </c>
      <c r="F53" s="149" t="s">
        <v>159</v>
      </c>
      <c r="G53" s="258" t="s">
        <v>303</v>
      </c>
      <c r="H53" s="158"/>
      <c r="I53" s="163"/>
      <c r="J53" s="162"/>
      <c r="K53" s="162"/>
      <c r="L53" s="139"/>
      <c r="M53" s="162"/>
    </row>
    <row r="54" spans="3:13" s="140" customFormat="1" ht="15.75">
      <c r="C54" s="152"/>
      <c r="D54" s="153"/>
      <c r="E54" s="147" t="s">
        <v>160</v>
      </c>
      <c r="F54" s="149" t="s">
        <v>161</v>
      </c>
      <c r="G54" s="258" t="s">
        <v>303</v>
      </c>
      <c r="H54" s="158"/>
      <c r="I54" s="163"/>
      <c r="J54" s="162"/>
      <c r="K54" s="162"/>
      <c r="L54" s="139"/>
      <c r="M54" s="162"/>
    </row>
    <row r="55" spans="3:13" s="140" customFormat="1" ht="16.5" thickBot="1">
      <c r="C55" s="152"/>
      <c r="D55" s="153"/>
      <c r="E55" s="150" t="s">
        <v>162</v>
      </c>
      <c r="F55" s="151" t="s">
        <v>163</v>
      </c>
      <c r="G55" s="260" t="s">
        <v>303</v>
      </c>
      <c r="H55" s="165"/>
      <c r="I55" s="174"/>
      <c r="J55" s="166"/>
      <c r="K55" s="166"/>
      <c r="L55" s="175"/>
      <c r="M55" s="166"/>
    </row>
    <row r="56" spans="3:12" s="72" customFormat="1" ht="11.25">
      <c r="C56" s="90"/>
      <c r="D56" s="91"/>
      <c r="E56" s="105"/>
      <c r="F56" s="104"/>
      <c r="G56" s="79"/>
      <c r="H56" s="79"/>
      <c r="I56" s="79"/>
      <c r="J56" s="167" t="s">
        <v>164</v>
      </c>
      <c r="K56" s="167"/>
      <c r="L56" s="78"/>
    </row>
    <row r="57" spans="1:12" s="72" customFormat="1" ht="11.25">
      <c r="A57" s="79"/>
      <c r="B57" s="79"/>
      <c r="C57" s="105"/>
      <c r="D57" s="105"/>
      <c r="E57" s="105"/>
      <c r="F57" s="104"/>
      <c r="G57" s="79"/>
      <c r="H57" s="79"/>
      <c r="I57" s="79"/>
      <c r="J57" s="79"/>
      <c r="K57" s="79"/>
      <c r="L57" s="79"/>
    </row>
    <row r="58" s="72" customFormat="1" ht="11.25">
      <c r="H58" s="79"/>
    </row>
    <row r="59" s="72" customFormat="1" ht="11.25">
      <c r="H59" s="79"/>
    </row>
    <row r="60" s="72" customFormat="1" ht="11.25">
      <c r="H60" s="79"/>
    </row>
    <row r="61" s="72" customFormat="1" ht="11.25">
      <c r="H61" s="79"/>
    </row>
    <row r="62" s="72" customFormat="1" ht="11.25">
      <c r="H62" s="79"/>
    </row>
    <row r="63" s="72" customFormat="1" ht="11.25">
      <c r="H63" s="79"/>
    </row>
    <row r="64" s="72" customFormat="1" ht="11.25">
      <c r="H64" s="79"/>
    </row>
    <row r="65" s="72" customFormat="1" ht="11.25">
      <c r="H65" s="79"/>
    </row>
    <row r="66" s="72" customFormat="1" ht="11.25">
      <c r="H66" s="79"/>
    </row>
    <row r="67" s="72" customFormat="1" ht="11.25">
      <c r="H67" s="79"/>
    </row>
  </sheetData>
  <sheetProtection/>
  <mergeCells count="5">
    <mergeCell ref="E14:K14"/>
    <mergeCell ref="H9:M9"/>
    <mergeCell ref="H10:M10"/>
    <mergeCell ref="H12:M12"/>
    <mergeCell ref="G11:M11"/>
  </mergeCells>
  <dataValidations count="4">
    <dataValidation type="decimal" allowBlank="1" showInputMessage="1" showErrorMessage="1" sqref="J24:K24 M24">
      <formula1>-999999999999</formula1>
      <formula2>999999999999</formula2>
    </dataValidation>
    <dataValidation type="decimal" allowBlank="1" showInputMessage="1" showErrorMessage="1" sqref="H24:I55 M25:M55 I22 J25:K55">
      <formula1>-99999999999</formula1>
      <formula2>999999999999</formula2>
    </dataValidation>
    <dataValidation type="list" allowBlank="1" showInputMessage="1" showErrorMessage="1" sqref="I23">
      <formula1>"да,нет"</formula1>
    </dataValidation>
    <dataValidation type="decimal" allowBlank="1" showInputMessage="1" showErrorMessage="1" sqref="L24:L33">
      <formula1>0</formula1>
      <formula2>999999999999</formula2>
    </dataValidation>
  </dataValidations>
  <hyperlinks>
    <hyperlink ref="J56" location="'ТС инвестиции'!A1" display="Удалить мероприятие"/>
  </hyperlinks>
  <printOptions/>
  <pageMargins left="0.84" right="0.29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8:L52"/>
  <sheetViews>
    <sheetView zoomScalePageLayoutView="0" workbookViewId="0" topLeftCell="E21">
      <selection activeCell="G21" sqref="G21:G4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875" style="64" hidden="1" customWidth="1"/>
    <col min="5" max="5" width="6.875" style="64" customWidth="1"/>
    <col min="6" max="6" width="50.75390625" style="64" customWidth="1"/>
    <col min="7" max="7" width="40.375" style="64" customWidth="1"/>
    <col min="8" max="8" width="0.2421875" style="64" hidden="1" customWidth="1"/>
    <col min="9" max="12" width="9.125" style="64" hidden="1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="80" customFormat="1" ht="11.25" hidden="1"/>
    <row r="8" spans="4:7" ht="11.25" hidden="1">
      <c r="D8" s="65"/>
      <c r="E8" s="114"/>
      <c r="F8" s="114"/>
      <c r="G8" s="114"/>
    </row>
    <row r="9" spans="4:7" ht="11.25">
      <c r="D9" s="65"/>
      <c r="E9" s="114"/>
      <c r="F9" s="114"/>
      <c r="G9" s="261"/>
    </row>
    <row r="10" spans="4:12" ht="11.25">
      <c r="D10" s="65"/>
      <c r="E10" s="114"/>
      <c r="F10" s="241"/>
      <c r="G10" s="413" t="s">
        <v>308</v>
      </c>
      <c r="H10" s="413"/>
      <c r="I10" s="413"/>
      <c r="J10" s="413"/>
      <c r="K10" s="413"/>
      <c r="L10" s="413"/>
    </row>
    <row r="11" spans="4:12" ht="11.25">
      <c r="D11" s="65"/>
      <c r="E11" s="114"/>
      <c r="F11" s="241"/>
      <c r="G11" s="413" t="s">
        <v>291</v>
      </c>
      <c r="H11" s="413"/>
      <c r="I11" s="413"/>
      <c r="J11" s="413"/>
      <c r="K11" s="413"/>
      <c r="L11" s="413"/>
    </row>
    <row r="12" spans="4:12" ht="11.25">
      <c r="D12" s="65"/>
      <c r="E12" s="114"/>
      <c r="F12" s="413" t="s">
        <v>279</v>
      </c>
      <c r="G12" s="413"/>
      <c r="H12" s="413"/>
      <c r="I12" s="413"/>
      <c r="J12" s="413"/>
      <c r="K12" s="413"/>
      <c r="L12" s="413"/>
    </row>
    <row r="13" spans="4:12" ht="11.25">
      <c r="D13" s="65"/>
      <c r="E13" s="114"/>
      <c r="F13" s="242"/>
      <c r="G13" s="413" t="s">
        <v>309</v>
      </c>
      <c r="H13" s="413"/>
      <c r="I13" s="413"/>
      <c r="J13" s="413"/>
      <c r="K13" s="413"/>
      <c r="L13" s="413"/>
    </row>
    <row r="14" spans="4:7" ht="11.25">
      <c r="D14" s="65"/>
      <c r="E14" s="114"/>
      <c r="F14" s="114"/>
      <c r="G14" s="261"/>
    </row>
    <row r="15" spans="4:7" ht="12.75" customHeight="1">
      <c r="D15" s="65"/>
      <c r="E15" s="66"/>
      <c r="F15" s="106"/>
      <c r="G15" s="66"/>
    </row>
    <row r="16" spans="3:7" s="72" customFormat="1" ht="36" customHeight="1">
      <c r="C16" s="262"/>
      <c r="D16" s="263"/>
      <c r="E16" s="411" t="s">
        <v>310</v>
      </c>
      <c r="F16" s="411"/>
      <c r="G16" s="411"/>
    </row>
    <row r="17" spans="3:7" s="72" customFormat="1" ht="12.75" customHeight="1" thickBot="1">
      <c r="C17" s="262"/>
      <c r="D17" s="263"/>
      <c r="E17" s="73"/>
      <c r="F17" s="73"/>
      <c r="G17" s="73"/>
    </row>
    <row r="18" spans="3:7" s="72" customFormat="1" ht="30" customHeight="1" thickBot="1">
      <c r="C18" s="262"/>
      <c r="D18" s="263"/>
      <c r="E18" s="108" t="s">
        <v>48</v>
      </c>
      <c r="F18" s="109" t="s">
        <v>83</v>
      </c>
      <c r="G18" s="110" t="s">
        <v>85</v>
      </c>
    </row>
    <row r="19" spans="3:7" s="72" customFormat="1" ht="12" customHeight="1" thickBot="1">
      <c r="C19" s="262"/>
      <c r="D19" s="263"/>
      <c r="E19" s="264">
        <v>1</v>
      </c>
      <c r="F19" s="265">
        <f>E19+1</f>
        <v>2</v>
      </c>
      <c r="G19" s="266">
        <f>F19+1</f>
        <v>3</v>
      </c>
    </row>
    <row r="20" spans="3:7" s="72" customFormat="1" ht="36" customHeight="1">
      <c r="C20" s="90"/>
      <c r="D20" s="91"/>
      <c r="E20" s="267">
        <v>1</v>
      </c>
      <c r="F20" s="268" t="s">
        <v>328</v>
      </c>
      <c r="G20" s="269"/>
    </row>
    <row r="21" spans="3:7" s="72" customFormat="1" ht="11.25">
      <c r="C21" s="90"/>
      <c r="D21" s="91"/>
      <c r="E21" s="267"/>
      <c r="F21" s="268" t="s">
        <v>357</v>
      </c>
      <c r="G21" s="269"/>
    </row>
    <row r="22" spans="3:7" s="72" customFormat="1" ht="11.25">
      <c r="C22" s="90"/>
      <c r="D22" s="91"/>
      <c r="E22" s="267"/>
      <c r="F22" s="268" t="s">
        <v>358</v>
      </c>
      <c r="G22" s="269"/>
    </row>
    <row r="23" spans="3:7" s="72" customFormat="1" ht="11.25">
      <c r="C23" s="90"/>
      <c r="D23" s="91"/>
      <c r="E23" s="267"/>
      <c r="F23" s="268" t="s">
        <v>359</v>
      </c>
      <c r="G23" s="269"/>
    </row>
    <row r="24" spans="3:7" s="72" customFormat="1" ht="11.25">
      <c r="C24" s="90"/>
      <c r="D24" s="91"/>
      <c r="E24" s="267"/>
      <c r="F24" s="268" t="s">
        <v>360</v>
      </c>
      <c r="G24" s="269"/>
    </row>
    <row r="25" spans="3:7" s="72" customFormat="1" ht="36" customHeight="1">
      <c r="C25" s="90"/>
      <c r="D25" s="91"/>
      <c r="E25" s="118" t="s">
        <v>61</v>
      </c>
      <c r="F25" s="270" t="s">
        <v>311</v>
      </c>
      <c r="G25" s="269"/>
    </row>
    <row r="26" spans="3:7" s="72" customFormat="1" ht="11.25">
      <c r="C26" s="90"/>
      <c r="D26" s="91"/>
      <c r="E26" s="267"/>
      <c r="F26" s="268" t="s">
        <v>357</v>
      </c>
      <c r="G26" s="269"/>
    </row>
    <row r="27" spans="3:7" s="72" customFormat="1" ht="11.25">
      <c r="C27" s="90"/>
      <c r="D27" s="91"/>
      <c r="E27" s="267"/>
      <c r="F27" s="268" t="s">
        <v>358</v>
      </c>
      <c r="G27" s="269"/>
    </row>
    <row r="28" spans="3:7" s="72" customFormat="1" ht="11.25">
      <c r="C28" s="90"/>
      <c r="D28" s="91"/>
      <c r="E28" s="267"/>
      <c r="F28" s="268" t="s">
        <v>359</v>
      </c>
      <c r="G28" s="269"/>
    </row>
    <row r="29" spans="3:7" s="72" customFormat="1" ht="11.25">
      <c r="C29" s="90"/>
      <c r="D29" s="91"/>
      <c r="E29" s="267"/>
      <c r="F29" s="268" t="s">
        <v>360</v>
      </c>
      <c r="G29" s="269"/>
    </row>
    <row r="30" spans="3:7" s="72" customFormat="1" ht="36" customHeight="1">
      <c r="C30" s="90"/>
      <c r="D30" s="91"/>
      <c r="E30" s="271">
        <v>2</v>
      </c>
      <c r="F30" s="111" t="s">
        <v>312</v>
      </c>
      <c r="G30" s="112"/>
    </row>
    <row r="31" spans="3:7" s="72" customFormat="1" ht="11.25">
      <c r="C31" s="90"/>
      <c r="D31" s="91"/>
      <c r="E31" s="271"/>
      <c r="F31" s="268" t="s">
        <v>357</v>
      </c>
      <c r="G31" s="112"/>
    </row>
    <row r="32" spans="3:7" s="72" customFormat="1" ht="11.25">
      <c r="C32" s="90"/>
      <c r="D32" s="91"/>
      <c r="E32" s="271"/>
      <c r="F32" s="268" t="s">
        <v>358</v>
      </c>
      <c r="G32" s="112"/>
    </row>
    <row r="33" spans="3:7" s="72" customFormat="1" ht="11.25">
      <c r="C33" s="90"/>
      <c r="D33" s="91"/>
      <c r="E33" s="271"/>
      <c r="F33" s="268" t="s">
        <v>359</v>
      </c>
      <c r="G33" s="112"/>
    </row>
    <row r="34" spans="3:7" s="72" customFormat="1" ht="11.25">
      <c r="C34" s="90"/>
      <c r="D34" s="91"/>
      <c r="E34" s="271"/>
      <c r="F34" s="268" t="s">
        <v>360</v>
      </c>
      <c r="G34" s="112"/>
    </row>
    <row r="35" spans="3:7" s="72" customFormat="1" ht="36" customHeight="1">
      <c r="C35" s="90"/>
      <c r="D35" s="91"/>
      <c r="E35" s="271">
        <v>3</v>
      </c>
      <c r="F35" s="111" t="s">
        <v>313</v>
      </c>
      <c r="G35" s="112"/>
    </row>
    <row r="36" spans="3:7" s="72" customFormat="1" ht="11.25">
      <c r="C36" s="90"/>
      <c r="D36" s="91"/>
      <c r="E36" s="267"/>
      <c r="F36" s="268" t="s">
        <v>357</v>
      </c>
      <c r="G36" s="269"/>
    </row>
    <row r="37" spans="3:7" s="72" customFormat="1" ht="11.25">
      <c r="C37" s="90"/>
      <c r="D37" s="91"/>
      <c r="E37" s="267"/>
      <c r="F37" s="268" t="s">
        <v>358</v>
      </c>
      <c r="G37" s="269"/>
    </row>
    <row r="38" spans="3:7" s="72" customFormat="1" ht="11.25">
      <c r="C38" s="90"/>
      <c r="D38" s="91"/>
      <c r="E38" s="267"/>
      <c r="F38" s="268" t="s">
        <v>359</v>
      </c>
      <c r="G38" s="269"/>
    </row>
    <row r="39" spans="3:7" s="72" customFormat="1" ht="11.25">
      <c r="C39" s="90"/>
      <c r="D39" s="91"/>
      <c r="E39" s="267"/>
      <c r="F39" s="268" t="s">
        <v>360</v>
      </c>
      <c r="G39" s="269"/>
    </row>
    <row r="40" spans="3:7" s="72" customFormat="1" ht="36" customHeight="1">
      <c r="C40" s="90"/>
      <c r="D40" s="272"/>
      <c r="E40" s="271">
        <v>4</v>
      </c>
      <c r="F40" s="111" t="s">
        <v>349</v>
      </c>
      <c r="G40" s="315"/>
    </row>
    <row r="41" spans="3:7" s="72" customFormat="1" ht="11.25" hidden="1">
      <c r="C41" s="90"/>
      <c r="D41" s="272" t="s">
        <v>79</v>
      </c>
      <c r="E41" s="273"/>
      <c r="F41" s="274"/>
      <c r="G41" s="275"/>
    </row>
    <row r="42" spans="3:7" s="72" customFormat="1" ht="11.25">
      <c r="C42" s="90"/>
      <c r="D42" s="272"/>
      <c r="E42" s="273"/>
      <c r="F42" s="268" t="s">
        <v>357</v>
      </c>
      <c r="G42" s="318"/>
    </row>
    <row r="43" spans="3:7" s="72" customFormat="1" ht="11.25">
      <c r="C43" s="90"/>
      <c r="D43" s="272"/>
      <c r="E43" s="273"/>
      <c r="F43" s="268" t="s">
        <v>358</v>
      </c>
      <c r="G43" s="318"/>
    </row>
    <row r="44" spans="3:7" s="72" customFormat="1" ht="11.25">
      <c r="C44" s="90"/>
      <c r="D44" s="272"/>
      <c r="E44" s="273"/>
      <c r="F44" s="268" t="s">
        <v>359</v>
      </c>
      <c r="G44" s="318"/>
    </row>
    <row r="45" spans="3:7" s="72" customFormat="1" ht="11.25">
      <c r="C45" s="90"/>
      <c r="D45" s="272"/>
      <c r="E45" s="273"/>
      <c r="F45" s="268" t="s">
        <v>360</v>
      </c>
      <c r="G45" s="275"/>
    </row>
    <row r="46" spans="3:7" s="72" customFormat="1" ht="11.25">
      <c r="C46" s="90"/>
      <c r="D46" s="272"/>
      <c r="E46" s="271"/>
      <c r="F46" s="111" t="s">
        <v>314</v>
      </c>
      <c r="G46" s="275"/>
    </row>
    <row r="47" spans="3:7" s="72" customFormat="1" ht="11.25">
      <c r="C47" s="90"/>
      <c r="D47" s="276" t="s">
        <v>82</v>
      </c>
      <c r="E47" s="294" t="s">
        <v>71</v>
      </c>
      <c r="F47" s="277"/>
      <c r="G47" s="176"/>
    </row>
    <row r="48" spans="3:7" s="72" customFormat="1" ht="11.25">
      <c r="C48" s="90"/>
      <c r="D48" s="276" t="s">
        <v>82</v>
      </c>
      <c r="E48" s="294" t="s">
        <v>72</v>
      </c>
      <c r="F48" s="277"/>
      <c r="G48" s="176"/>
    </row>
    <row r="49" spans="3:7" s="72" customFormat="1" ht="11.25">
      <c r="C49" s="90"/>
      <c r="D49" s="276" t="s">
        <v>82</v>
      </c>
      <c r="E49" s="294" t="s">
        <v>168</v>
      </c>
      <c r="F49" s="277"/>
      <c r="G49" s="176"/>
    </row>
    <row r="50" spans="3:7" s="72" customFormat="1" ht="36" customHeight="1" thickBot="1">
      <c r="C50" s="90"/>
      <c r="D50" s="91"/>
      <c r="E50" s="278">
        <v>5</v>
      </c>
      <c r="F50" s="279" t="s">
        <v>315</v>
      </c>
      <c r="G50" s="280"/>
    </row>
    <row r="51" spans="3:7" ht="11.25">
      <c r="C51" s="281"/>
      <c r="D51" s="282"/>
      <c r="E51" s="283"/>
      <c r="F51" s="119"/>
      <c r="G51" s="114"/>
    </row>
    <row r="52" spans="3:7" s="80" customFormat="1" ht="11.25">
      <c r="C52" s="284"/>
      <c r="D52" s="284"/>
      <c r="E52" s="284"/>
      <c r="F52" s="107"/>
      <c r="G52" s="79"/>
    </row>
  </sheetData>
  <sheetProtection/>
  <mergeCells count="5">
    <mergeCell ref="E16:G16"/>
    <mergeCell ref="G10:L10"/>
    <mergeCell ref="G11:L11"/>
    <mergeCell ref="F12:L12"/>
    <mergeCell ref="G13:L13"/>
  </mergeCells>
  <dataValidations count="2">
    <dataValidation type="decimal" allowBlank="1" showInputMessage="1" showErrorMessage="1" sqref="G40:G41 G45:G49">
      <formula1>-99999999999</formula1>
      <formula2>999999999999</formula2>
    </dataValidation>
    <dataValidation type="whole" allowBlank="1" showInputMessage="1" showErrorMessage="1" sqref="G50 G20:G39">
      <formula1>-99999999</formula1>
      <formula2>999999999</formula2>
    </dataValidation>
  </dataValidations>
  <hyperlinks>
    <hyperlink ref="D47" location="'ТС доступ'!A1" display="Удалить"/>
    <hyperlink ref="D48" location="'ТС доступ'!A1" display="Удалить"/>
    <hyperlink ref="D49" location="'ТС доступ'!A1" display="Удалить"/>
  </hyperlinks>
  <printOptions/>
  <pageMargins left="0.75" right="0.2" top="1" bottom="1" header="0.5" footer="0.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tabSelected="1" zoomScalePageLayoutView="0" workbookViewId="0" topLeftCell="F66">
      <selection activeCell="I82" sqref="I82"/>
    </sheetView>
  </sheetViews>
  <sheetFormatPr defaultColWidth="9.00390625" defaultRowHeight="12.75"/>
  <cols>
    <col min="1" max="2" width="2.75390625" style="64" hidden="1" customWidth="1"/>
    <col min="3" max="3" width="2.75390625" style="80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40.75390625" style="64" customWidth="1"/>
    <col min="10" max="10" width="2.75390625" style="64" customWidth="1"/>
    <col min="11" max="16384" width="9.125" style="64" customWidth="1"/>
  </cols>
  <sheetData>
    <row r="1" spans="1:9" ht="11.25" customHeight="1" hidden="1">
      <c r="A1" s="80"/>
      <c r="B1" s="80"/>
      <c r="D1" s="80"/>
      <c r="E1" s="80"/>
      <c r="F1" s="80"/>
      <c r="G1" s="80"/>
      <c r="H1" s="80"/>
      <c r="I1" s="80"/>
    </row>
    <row r="2" spans="1:9" ht="11.25" customHeight="1" hidden="1">
      <c r="A2" s="80"/>
      <c r="B2" s="80"/>
      <c r="D2" s="80"/>
      <c r="E2" s="80"/>
      <c r="F2" s="80"/>
      <c r="G2" s="80"/>
      <c r="H2" s="80"/>
      <c r="I2" s="80"/>
    </row>
    <row r="3" spans="1:9" ht="11.25" customHeight="1" hidden="1">
      <c r="A3" s="80"/>
      <c r="B3" s="80"/>
      <c r="D3" s="80"/>
      <c r="E3" s="80"/>
      <c r="F3" s="80"/>
      <c r="G3" s="80"/>
      <c r="H3" s="80"/>
      <c r="I3" s="80"/>
    </row>
    <row r="4" spans="1:9" ht="11.25" customHeight="1" hidden="1">
      <c r="A4" s="80"/>
      <c r="B4" s="80"/>
      <c r="D4" s="80"/>
      <c r="E4" s="80"/>
      <c r="F4" s="80"/>
      <c r="G4" s="80"/>
      <c r="H4" s="80"/>
      <c r="I4" s="80"/>
    </row>
    <row r="5" spans="1:9" ht="11.25" customHeight="1" hidden="1">
      <c r="A5" s="80"/>
      <c r="B5" s="80"/>
      <c r="D5" s="80"/>
      <c r="E5" s="80"/>
      <c r="F5" s="80"/>
      <c r="G5" s="80"/>
      <c r="H5" s="80"/>
      <c r="I5" s="80"/>
    </row>
    <row r="6" spans="1:9" ht="11.25" customHeight="1" hidden="1">
      <c r="A6" s="80"/>
      <c r="B6" s="80"/>
      <c r="D6" s="80"/>
      <c r="E6" s="80"/>
      <c r="F6" s="80"/>
      <c r="G6" s="80"/>
      <c r="H6" s="80"/>
      <c r="I6" s="80"/>
    </row>
    <row r="7" spans="1:9" ht="11.25">
      <c r="A7" s="80"/>
      <c r="B7" s="80"/>
      <c r="D7" s="80"/>
      <c r="E7" s="80"/>
      <c r="F7" s="80"/>
      <c r="G7" s="80"/>
      <c r="H7" s="80"/>
      <c r="I7" s="80"/>
    </row>
    <row r="8" spans="1:14" ht="11.25">
      <c r="A8" s="80"/>
      <c r="B8" s="80"/>
      <c r="D8" s="80"/>
      <c r="E8" s="80"/>
      <c r="F8" s="80"/>
      <c r="G8" s="80"/>
      <c r="H8" s="243"/>
      <c r="I8" s="419" t="s">
        <v>288</v>
      </c>
      <c r="J8" s="419"/>
      <c r="K8" s="419"/>
      <c r="L8" s="419"/>
      <c r="M8" s="419"/>
      <c r="N8" s="419"/>
    </row>
    <row r="9" spans="1:14" ht="11.25">
      <c r="A9" s="80"/>
      <c r="B9" s="80"/>
      <c r="D9" s="80"/>
      <c r="E9" s="80"/>
      <c r="F9" s="80"/>
      <c r="G9" s="80"/>
      <c r="H9" s="243"/>
      <c r="I9" s="419" t="s">
        <v>292</v>
      </c>
      <c r="J9" s="419"/>
      <c r="K9" s="419"/>
      <c r="L9" s="419"/>
      <c r="M9" s="419"/>
      <c r="N9" s="419"/>
    </row>
    <row r="10" spans="1:14" ht="11.25" customHeight="1">
      <c r="A10" s="80"/>
      <c r="B10" s="80"/>
      <c r="D10" s="80"/>
      <c r="E10" s="80"/>
      <c r="F10" s="80"/>
      <c r="G10" s="420" t="s">
        <v>280</v>
      </c>
      <c r="H10" s="420"/>
      <c r="I10" s="420"/>
      <c r="J10" s="420"/>
      <c r="K10" s="420"/>
      <c r="L10" s="420"/>
      <c r="M10" s="420"/>
      <c r="N10" s="420"/>
    </row>
    <row r="11" spans="1:14" ht="11.25">
      <c r="A11" s="80"/>
      <c r="B11" s="80"/>
      <c r="D11" s="80"/>
      <c r="E11" s="80"/>
      <c r="F11" s="80"/>
      <c r="G11" s="80"/>
      <c r="H11" s="244"/>
      <c r="I11" s="419" t="s">
        <v>289</v>
      </c>
      <c r="J11" s="419"/>
      <c r="K11" s="419"/>
      <c r="L11" s="419"/>
      <c r="M11" s="419"/>
      <c r="N11" s="419"/>
    </row>
    <row r="12" spans="1:9" ht="11.25">
      <c r="A12" s="80"/>
      <c r="B12" s="80"/>
      <c r="D12" s="80"/>
      <c r="E12" s="80"/>
      <c r="F12" s="80"/>
      <c r="G12" s="80"/>
      <c r="H12" s="80"/>
      <c r="I12" s="80"/>
    </row>
    <row r="13" spans="1:9" ht="11.25">
      <c r="A13" s="80"/>
      <c r="B13" s="80"/>
      <c r="D13" s="80"/>
      <c r="E13" s="80"/>
      <c r="F13" s="80"/>
      <c r="G13" s="80"/>
      <c r="H13" s="80"/>
      <c r="I13" s="80"/>
    </row>
    <row r="14" spans="4:9" ht="11.25">
      <c r="D14" s="114"/>
      <c r="E14" s="114"/>
      <c r="F14" s="114"/>
      <c r="G14" s="114"/>
      <c r="H14" s="114"/>
      <c r="I14" s="114"/>
    </row>
    <row r="15" spans="4:29" ht="12.75" customHeight="1">
      <c r="D15" s="114"/>
      <c r="E15" s="66"/>
      <c r="F15" s="297"/>
      <c r="G15" s="298"/>
      <c r="H15" s="298"/>
      <c r="I15" s="66"/>
      <c r="J15" s="87"/>
      <c r="K15" s="87"/>
      <c r="L15" s="87"/>
      <c r="M15" s="87"/>
      <c r="N15" s="87"/>
      <c r="O15" s="87"/>
      <c r="P15" s="87"/>
      <c r="Q15" s="8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3:25" ht="30.75" customHeight="1">
      <c r="C16" s="107"/>
      <c r="D16" s="119"/>
      <c r="E16" s="411" t="s">
        <v>169</v>
      </c>
      <c r="F16" s="411"/>
      <c r="G16" s="411"/>
      <c r="H16" s="411"/>
      <c r="I16" s="411"/>
      <c r="J16" s="299"/>
      <c r="K16" s="299"/>
      <c r="L16" s="299"/>
      <c r="M16" s="299"/>
      <c r="N16" s="299"/>
      <c r="O16" s="299"/>
      <c r="P16" s="299"/>
      <c r="Q16" s="299"/>
      <c r="R16" s="70"/>
      <c r="S16" s="70"/>
      <c r="T16" s="70"/>
      <c r="U16" s="70"/>
      <c r="V16" s="70"/>
      <c r="W16" s="70"/>
      <c r="X16" s="70"/>
      <c r="Y16" s="70"/>
    </row>
    <row r="17" spans="3:25" ht="12.75" customHeight="1" thickBot="1">
      <c r="C17" s="107"/>
      <c r="D17" s="119"/>
      <c r="E17" s="66"/>
      <c r="F17" s="66"/>
      <c r="G17" s="66"/>
      <c r="H17" s="66"/>
      <c r="I17" s="66"/>
      <c r="J17" s="87"/>
      <c r="K17" s="87"/>
      <c r="L17" s="87"/>
      <c r="M17" s="87"/>
      <c r="N17" s="87"/>
      <c r="O17" s="87"/>
      <c r="P17" s="87"/>
      <c r="Q17" s="87"/>
      <c r="R17" s="70"/>
      <c r="S17" s="70"/>
      <c r="T17" s="70"/>
      <c r="U17" s="70"/>
      <c r="V17" s="70"/>
      <c r="W17" s="70"/>
      <c r="X17" s="70"/>
      <c r="Y17" s="70"/>
    </row>
    <row r="18" spans="3:25" s="72" customFormat="1" ht="29.25" customHeight="1" thickBot="1">
      <c r="C18" s="104"/>
      <c r="D18" s="104"/>
      <c r="E18" s="177" t="s">
        <v>48</v>
      </c>
      <c r="F18" s="414" t="s">
        <v>83</v>
      </c>
      <c r="G18" s="415"/>
      <c r="H18" s="178" t="s">
        <v>84</v>
      </c>
      <c r="I18" s="179" t="s">
        <v>304</v>
      </c>
      <c r="J18" s="88"/>
      <c r="K18" s="88"/>
      <c r="L18" s="88"/>
      <c r="M18" s="88"/>
      <c r="N18" s="88"/>
      <c r="O18" s="88"/>
      <c r="P18" s="88"/>
      <c r="Q18" s="88"/>
      <c r="R18" s="76"/>
      <c r="S18" s="76"/>
      <c r="T18" s="76"/>
      <c r="U18" s="76"/>
      <c r="V18" s="76"/>
      <c r="W18" s="76"/>
      <c r="X18" s="76"/>
      <c r="Y18" s="76"/>
    </row>
    <row r="19" spans="3:25" s="72" customFormat="1" ht="12" customHeight="1" thickBot="1">
      <c r="C19" s="104"/>
      <c r="D19" s="104"/>
      <c r="E19" s="108">
        <v>1</v>
      </c>
      <c r="F19" s="416">
        <f>E19+1</f>
        <v>2</v>
      </c>
      <c r="G19" s="416"/>
      <c r="H19" s="109">
        <f>F19+1</f>
        <v>3</v>
      </c>
      <c r="I19" s="110">
        <f>H19+1</f>
        <v>4</v>
      </c>
      <c r="J19" s="88"/>
      <c r="K19" s="88"/>
      <c r="L19" s="88"/>
      <c r="M19" s="88"/>
      <c r="N19" s="88"/>
      <c r="O19" s="88"/>
      <c r="P19" s="88"/>
      <c r="Q19" s="88"/>
      <c r="R19" s="76"/>
      <c r="S19" s="76"/>
      <c r="T19" s="76"/>
      <c r="U19" s="76"/>
      <c r="V19" s="76"/>
      <c r="W19" s="76"/>
      <c r="X19" s="76"/>
      <c r="Y19" s="76"/>
    </row>
    <row r="20" spans="3:9" s="72" customFormat="1" ht="29.25" customHeight="1">
      <c r="C20" s="105"/>
      <c r="D20" s="105"/>
      <c r="E20" s="118">
        <v>1</v>
      </c>
      <c r="F20" s="417" t="s">
        <v>276</v>
      </c>
      <c r="G20" s="418"/>
      <c r="H20" s="180" t="s">
        <v>170</v>
      </c>
      <c r="I20" s="328" t="s">
        <v>305</v>
      </c>
    </row>
    <row r="21" spans="3:9" s="72" customFormat="1" ht="29.25" customHeight="1">
      <c r="C21" s="105"/>
      <c r="D21" s="105"/>
      <c r="E21" s="300">
        <v>2</v>
      </c>
      <c r="F21" s="421" t="s">
        <v>365</v>
      </c>
      <c r="G21" s="422"/>
      <c r="H21" s="181" t="s">
        <v>171</v>
      </c>
      <c r="I21" s="176">
        <v>201158.92</v>
      </c>
    </row>
    <row r="22" spans="3:9" s="72" customFormat="1" ht="29.25" customHeight="1">
      <c r="C22" s="105"/>
      <c r="D22" s="105"/>
      <c r="E22" s="300">
        <v>3</v>
      </c>
      <c r="F22" s="421" t="s">
        <v>172</v>
      </c>
      <c r="G22" s="422"/>
      <c r="H22" s="181" t="s">
        <v>171</v>
      </c>
      <c r="I22" s="331">
        <f>I24+I38+I41+I43+I44+I45+I47+I50+I53+I54+I56+I57+I55-0.03</f>
        <v>219514.65</v>
      </c>
    </row>
    <row r="23" spans="3:9" s="72" customFormat="1" ht="15" customHeight="1">
      <c r="C23" s="105"/>
      <c r="D23" s="105"/>
      <c r="E23" s="300" t="s">
        <v>68</v>
      </c>
      <c r="F23" s="423" t="s">
        <v>173</v>
      </c>
      <c r="G23" s="424"/>
      <c r="H23" s="181" t="s">
        <v>171</v>
      </c>
      <c r="I23" s="321"/>
    </row>
    <row r="24" spans="3:9" s="72" customFormat="1" ht="15" customHeight="1">
      <c r="C24" s="105"/>
      <c r="D24" s="105"/>
      <c r="E24" s="300" t="s">
        <v>70</v>
      </c>
      <c r="F24" s="423" t="s">
        <v>252</v>
      </c>
      <c r="G24" s="424"/>
      <c r="H24" s="181" t="s">
        <v>171</v>
      </c>
      <c r="I24" s="331">
        <v>121411.9</v>
      </c>
    </row>
    <row r="25" spans="3:9" s="72" customFormat="1" ht="15" customHeight="1">
      <c r="C25" s="105"/>
      <c r="D25" s="105"/>
      <c r="E25" s="301"/>
      <c r="F25" s="183" t="s">
        <v>253</v>
      </c>
      <c r="G25" s="182"/>
      <c r="H25" s="181"/>
      <c r="I25" s="332"/>
    </row>
    <row r="26" spans="3:9" s="72" customFormat="1" ht="11.25">
      <c r="C26" s="105"/>
      <c r="D26" s="105"/>
      <c r="E26" s="427" t="s">
        <v>174</v>
      </c>
      <c r="F26" s="430" t="s">
        <v>277</v>
      </c>
      <c r="G26" s="111" t="s">
        <v>175</v>
      </c>
      <c r="H26" s="181" t="s">
        <v>171</v>
      </c>
      <c r="I26" s="333">
        <v>121411.9</v>
      </c>
    </row>
    <row r="27" spans="3:9" s="72" customFormat="1" ht="11.25" customHeight="1">
      <c r="C27" s="105"/>
      <c r="D27" s="105"/>
      <c r="E27" s="428"/>
      <c r="F27" s="431"/>
      <c r="G27" s="113" t="s">
        <v>176</v>
      </c>
      <c r="H27" s="184" t="s">
        <v>307</v>
      </c>
      <c r="I27" s="334">
        <v>11.38955</v>
      </c>
    </row>
    <row r="28" spans="3:9" s="72" customFormat="1" ht="24.75" customHeight="1">
      <c r="C28" s="105"/>
      <c r="D28" s="105"/>
      <c r="E28" s="428"/>
      <c r="F28" s="431"/>
      <c r="G28" s="111" t="s">
        <v>177</v>
      </c>
      <c r="H28" s="181" t="s">
        <v>171</v>
      </c>
      <c r="I28" s="329">
        <v>10.65994</v>
      </c>
    </row>
    <row r="29" spans="3:9" s="72" customFormat="1" ht="22.5">
      <c r="C29" s="105"/>
      <c r="D29" s="105"/>
      <c r="E29" s="429"/>
      <c r="F29" s="432"/>
      <c r="G29" s="113" t="s">
        <v>178</v>
      </c>
      <c r="H29" s="185" t="s">
        <v>170</v>
      </c>
      <c r="I29" s="330" t="s">
        <v>338</v>
      </c>
    </row>
    <row r="30" spans="3:9" s="72" customFormat="1" ht="11.25">
      <c r="C30" s="105"/>
      <c r="D30" s="105"/>
      <c r="E30" s="427" t="s">
        <v>179</v>
      </c>
      <c r="F30" s="430" t="s">
        <v>254</v>
      </c>
      <c r="G30" s="111" t="s">
        <v>175</v>
      </c>
      <c r="H30" s="181" t="s">
        <v>171</v>
      </c>
      <c r="I30" s="323"/>
    </row>
    <row r="31" spans="3:9" s="72" customFormat="1" ht="11.25">
      <c r="C31" s="105"/>
      <c r="D31" s="105"/>
      <c r="E31" s="428"/>
      <c r="F31" s="431"/>
      <c r="G31" s="113" t="s">
        <v>176</v>
      </c>
      <c r="H31" s="184" t="s">
        <v>255</v>
      </c>
      <c r="I31" s="323"/>
    </row>
    <row r="32" spans="3:9" s="72" customFormat="1" ht="33.75">
      <c r="C32" s="105"/>
      <c r="D32" s="105"/>
      <c r="E32" s="428"/>
      <c r="F32" s="431"/>
      <c r="G32" s="111" t="s">
        <v>177</v>
      </c>
      <c r="H32" s="181" t="s">
        <v>171</v>
      </c>
      <c r="I32" s="322"/>
    </row>
    <row r="33" spans="3:9" s="72" customFormat="1" ht="11.25">
      <c r="C33" s="105"/>
      <c r="D33" s="105"/>
      <c r="E33" s="429"/>
      <c r="F33" s="432"/>
      <c r="G33" s="113" t="s">
        <v>178</v>
      </c>
      <c r="H33" s="185" t="s">
        <v>170</v>
      </c>
      <c r="I33" s="324"/>
    </row>
    <row r="34" spans="3:9" s="72" customFormat="1" ht="11.25">
      <c r="C34" s="105"/>
      <c r="D34" s="105"/>
      <c r="E34" s="427" t="s">
        <v>180</v>
      </c>
      <c r="F34" s="430" t="s">
        <v>278</v>
      </c>
      <c r="G34" s="111" t="s">
        <v>175</v>
      </c>
      <c r="H34" s="181" t="s">
        <v>171</v>
      </c>
      <c r="I34" s="323"/>
    </row>
    <row r="35" spans="3:9" s="72" customFormat="1" ht="11.25">
      <c r="C35" s="105"/>
      <c r="D35" s="105"/>
      <c r="E35" s="428"/>
      <c r="F35" s="431"/>
      <c r="G35" s="113" t="s">
        <v>176</v>
      </c>
      <c r="H35" s="184" t="s">
        <v>306</v>
      </c>
      <c r="I35" s="323"/>
    </row>
    <row r="36" spans="3:9" s="72" customFormat="1" ht="33.75">
      <c r="C36" s="105"/>
      <c r="D36" s="105"/>
      <c r="E36" s="428"/>
      <c r="F36" s="431"/>
      <c r="G36" s="111" t="s">
        <v>177</v>
      </c>
      <c r="H36" s="181" t="s">
        <v>185</v>
      </c>
      <c r="I36" s="322"/>
    </row>
    <row r="37" spans="3:9" s="72" customFormat="1" ht="11.25">
      <c r="C37" s="105"/>
      <c r="D37" s="105"/>
      <c r="E37" s="429"/>
      <c r="F37" s="432"/>
      <c r="G37" s="113" t="s">
        <v>178</v>
      </c>
      <c r="H37" s="185" t="s">
        <v>170</v>
      </c>
      <c r="I37" s="325"/>
    </row>
    <row r="38" spans="3:9" s="72" customFormat="1" ht="23.25" customHeight="1">
      <c r="C38" s="105"/>
      <c r="D38" s="105"/>
      <c r="E38" s="118" t="s">
        <v>181</v>
      </c>
      <c r="F38" s="423" t="s">
        <v>182</v>
      </c>
      <c r="G38" s="424"/>
      <c r="H38" s="181" t="s">
        <v>171</v>
      </c>
      <c r="I38" s="335">
        <v>4256.18</v>
      </c>
    </row>
    <row r="39" spans="3:9" s="72" customFormat="1" ht="15" customHeight="1">
      <c r="C39" s="105"/>
      <c r="D39" s="105"/>
      <c r="E39" s="118" t="s">
        <v>183</v>
      </c>
      <c r="F39" s="425" t="s">
        <v>184</v>
      </c>
      <c r="G39" s="426"/>
      <c r="H39" s="181" t="s">
        <v>185</v>
      </c>
      <c r="I39" s="336">
        <v>1.7323</v>
      </c>
    </row>
    <row r="40" spans="3:9" s="72" customFormat="1" ht="15" customHeight="1">
      <c r="C40" s="105"/>
      <c r="D40" s="105"/>
      <c r="E40" s="300" t="s">
        <v>186</v>
      </c>
      <c r="F40" s="425" t="s">
        <v>187</v>
      </c>
      <c r="G40" s="426"/>
      <c r="H40" s="181" t="s">
        <v>188</v>
      </c>
      <c r="I40" s="176">
        <v>2456.9</v>
      </c>
    </row>
    <row r="41" spans="3:9" s="72" customFormat="1" ht="23.25" customHeight="1">
      <c r="C41" s="105"/>
      <c r="D41" s="105"/>
      <c r="E41" s="300" t="s">
        <v>189</v>
      </c>
      <c r="F41" s="423" t="s">
        <v>190</v>
      </c>
      <c r="G41" s="424"/>
      <c r="H41" s="181" t="s">
        <v>171</v>
      </c>
      <c r="I41" s="176">
        <v>5143.3</v>
      </c>
    </row>
    <row r="42" spans="3:9" s="72" customFormat="1" ht="23.25" customHeight="1">
      <c r="C42" s="105"/>
      <c r="D42" s="105"/>
      <c r="E42" s="300" t="s">
        <v>191</v>
      </c>
      <c r="F42" s="423" t="s">
        <v>192</v>
      </c>
      <c r="G42" s="424"/>
      <c r="H42" s="181" t="s">
        <v>171</v>
      </c>
      <c r="I42" s="321"/>
    </row>
    <row r="43" spans="3:9" s="72" customFormat="1" ht="23.25" customHeight="1">
      <c r="C43" s="105"/>
      <c r="D43" s="105"/>
      <c r="E43" s="300" t="s">
        <v>193</v>
      </c>
      <c r="F43" s="421" t="s">
        <v>194</v>
      </c>
      <c r="G43" s="422"/>
      <c r="H43" s="181" t="s">
        <v>171</v>
      </c>
      <c r="I43" s="176">
        <v>26192.5</v>
      </c>
    </row>
    <row r="44" spans="3:9" s="72" customFormat="1" ht="23.25" customHeight="1">
      <c r="C44" s="105"/>
      <c r="D44" s="105"/>
      <c r="E44" s="300" t="s">
        <v>195</v>
      </c>
      <c r="F44" s="421" t="s">
        <v>196</v>
      </c>
      <c r="G44" s="422"/>
      <c r="H44" s="181" t="s">
        <v>171</v>
      </c>
      <c r="I44" s="176">
        <v>7527.6</v>
      </c>
    </row>
    <row r="45" spans="3:9" s="72" customFormat="1" ht="23.25" customHeight="1">
      <c r="C45" s="105"/>
      <c r="D45" s="105"/>
      <c r="E45" s="300" t="s">
        <v>197</v>
      </c>
      <c r="F45" s="423" t="s">
        <v>198</v>
      </c>
      <c r="G45" s="424"/>
      <c r="H45" s="181" t="s">
        <v>171</v>
      </c>
      <c r="I45" s="176">
        <v>2073.6</v>
      </c>
    </row>
    <row r="46" spans="3:9" s="72" customFormat="1" ht="15" customHeight="1">
      <c r="C46" s="105"/>
      <c r="D46" s="105"/>
      <c r="E46" s="300" t="s">
        <v>199</v>
      </c>
      <c r="F46" s="425" t="s">
        <v>200</v>
      </c>
      <c r="G46" s="426"/>
      <c r="H46" s="181" t="s">
        <v>171</v>
      </c>
      <c r="I46" s="321"/>
    </row>
    <row r="47" spans="3:9" s="72" customFormat="1" ht="23.25" customHeight="1">
      <c r="C47" s="105"/>
      <c r="D47" s="105"/>
      <c r="E47" s="300" t="s">
        <v>201</v>
      </c>
      <c r="F47" s="423" t="s">
        <v>202</v>
      </c>
      <c r="G47" s="424"/>
      <c r="H47" s="181" t="s">
        <v>171</v>
      </c>
      <c r="I47" s="176">
        <v>5595.8</v>
      </c>
    </row>
    <row r="48" spans="3:9" s="72" customFormat="1" ht="15" customHeight="1">
      <c r="C48" s="105"/>
      <c r="D48" s="105"/>
      <c r="E48" s="300" t="s">
        <v>203</v>
      </c>
      <c r="F48" s="425" t="s">
        <v>204</v>
      </c>
      <c r="G48" s="426"/>
      <c r="H48" s="181" t="s">
        <v>171</v>
      </c>
      <c r="I48" s="321"/>
    </row>
    <row r="49" spans="3:9" s="72" customFormat="1" ht="15" customHeight="1">
      <c r="C49" s="105"/>
      <c r="D49" s="105"/>
      <c r="E49" s="300" t="s">
        <v>205</v>
      </c>
      <c r="F49" s="425" t="s">
        <v>206</v>
      </c>
      <c r="G49" s="426"/>
      <c r="H49" s="181" t="s">
        <v>171</v>
      </c>
      <c r="I49" s="321"/>
    </row>
    <row r="50" spans="3:9" s="72" customFormat="1" ht="23.25" customHeight="1">
      <c r="C50" s="105"/>
      <c r="D50" s="105"/>
      <c r="E50" s="300" t="s">
        <v>207</v>
      </c>
      <c r="F50" s="423" t="s">
        <v>208</v>
      </c>
      <c r="G50" s="424"/>
      <c r="H50" s="181" t="s">
        <v>171</v>
      </c>
      <c r="I50" s="176">
        <v>14007.3</v>
      </c>
    </row>
    <row r="51" spans="3:9" s="72" customFormat="1" ht="23.25" customHeight="1">
      <c r="C51" s="105"/>
      <c r="D51" s="105"/>
      <c r="E51" s="300" t="s">
        <v>209</v>
      </c>
      <c r="F51" s="425" t="s">
        <v>204</v>
      </c>
      <c r="G51" s="426"/>
      <c r="H51" s="181" t="s">
        <v>171</v>
      </c>
      <c r="I51" s="321"/>
    </row>
    <row r="52" spans="3:9" s="72" customFormat="1" ht="23.25" customHeight="1">
      <c r="C52" s="105"/>
      <c r="D52" s="105"/>
      <c r="E52" s="300" t="s">
        <v>210</v>
      </c>
      <c r="F52" s="425" t="s">
        <v>206</v>
      </c>
      <c r="G52" s="426"/>
      <c r="H52" s="181" t="s">
        <v>171</v>
      </c>
      <c r="I52" s="321"/>
    </row>
    <row r="53" spans="3:9" s="72" customFormat="1" ht="23.25" customHeight="1">
      <c r="C53" s="105"/>
      <c r="D53" s="105"/>
      <c r="E53" s="300" t="s">
        <v>211</v>
      </c>
      <c r="F53" s="423" t="s">
        <v>212</v>
      </c>
      <c r="G53" s="424"/>
      <c r="H53" s="181" t="s">
        <v>171</v>
      </c>
      <c r="I53" s="176">
        <v>19741.5</v>
      </c>
    </row>
    <row r="54" spans="3:9" s="72" customFormat="1" ht="33.75" customHeight="1">
      <c r="C54" s="105"/>
      <c r="D54" s="105"/>
      <c r="E54" s="300" t="s">
        <v>213</v>
      </c>
      <c r="F54" s="423" t="s">
        <v>214</v>
      </c>
      <c r="G54" s="424"/>
      <c r="H54" s="181" t="s">
        <v>171</v>
      </c>
      <c r="I54" s="176">
        <v>8037.5</v>
      </c>
    </row>
    <row r="55" spans="3:9" s="72" customFormat="1" ht="33.75" customHeight="1">
      <c r="C55" s="105"/>
      <c r="D55" s="105"/>
      <c r="E55" s="300" t="s">
        <v>366</v>
      </c>
      <c r="F55" s="423" t="s">
        <v>371</v>
      </c>
      <c r="G55" s="424"/>
      <c r="H55" s="181" t="s">
        <v>171</v>
      </c>
      <c r="I55" s="176">
        <v>1001</v>
      </c>
    </row>
    <row r="56" spans="3:9" s="72" customFormat="1" ht="33.75" customHeight="1">
      <c r="C56" s="105"/>
      <c r="D56" s="105"/>
      <c r="E56" s="300" t="s">
        <v>368</v>
      </c>
      <c r="F56" s="423" t="s">
        <v>367</v>
      </c>
      <c r="G56" s="424"/>
      <c r="H56" s="181" t="s">
        <v>171</v>
      </c>
      <c r="I56" s="176">
        <v>4176.1</v>
      </c>
    </row>
    <row r="57" spans="3:9" s="72" customFormat="1" ht="33.75" customHeight="1">
      <c r="C57" s="105"/>
      <c r="D57" s="105"/>
      <c r="E57" s="300" t="s">
        <v>370</v>
      </c>
      <c r="F57" s="423" t="s">
        <v>369</v>
      </c>
      <c r="G57" s="424"/>
      <c r="H57" s="181" t="s">
        <v>171</v>
      </c>
      <c r="I57" s="176">
        <v>350.4</v>
      </c>
    </row>
    <row r="58" spans="3:9" s="72" customFormat="1" ht="24" customHeight="1">
      <c r="C58" s="105"/>
      <c r="D58" s="105"/>
      <c r="E58" s="300" t="s">
        <v>88</v>
      </c>
      <c r="F58" s="433" t="s">
        <v>215</v>
      </c>
      <c r="G58" s="434"/>
      <c r="H58" s="181" t="s">
        <v>171</v>
      </c>
      <c r="I58" s="176">
        <f>I21-I22-0.01</f>
        <v>-18355.73999999998</v>
      </c>
    </row>
    <row r="59" spans="3:9" s="72" customFormat="1" ht="24" customHeight="1">
      <c r="C59" s="105"/>
      <c r="D59" s="105"/>
      <c r="E59" s="300" t="s">
        <v>91</v>
      </c>
      <c r="F59" s="433" t="s">
        <v>372</v>
      </c>
      <c r="G59" s="434"/>
      <c r="H59" s="181" t="s">
        <v>171</v>
      </c>
      <c r="I59" s="176">
        <f>I58-1256.8</f>
        <v>-19612.53999999998</v>
      </c>
    </row>
    <row r="60" spans="3:9" s="72" customFormat="1" ht="26.25" customHeight="1">
      <c r="C60" s="105"/>
      <c r="D60" s="105"/>
      <c r="E60" s="300" t="s">
        <v>73</v>
      </c>
      <c r="F60" s="423" t="s">
        <v>216</v>
      </c>
      <c r="G60" s="424"/>
      <c r="H60" s="181" t="s">
        <v>171</v>
      </c>
      <c r="I60" s="321"/>
    </row>
    <row r="61" spans="3:9" s="72" customFormat="1" ht="23.25" customHeight="1">
      <c r="C61" s="105"/>
      <c r="D61" s="105"/>
      <c r="E61" s="300" t="s">
        <v>93</v>
      </c>
      <c r="F61" s="433" t="s">
        <v>217</v>
      </c>
      <c r="G61" s="434"/>
      <c r="H61" s="181" t="s">
        <v>171</v>
      </c>
      <c r="I61" s="321"/>
    </row>
    <row r="62" spans="3:9" s="72" customFormat="1" ht="23.25" customHeight="1">
      <c r="C62" s="105"/>
      <c r="D62" s="105"/>
      <c r="E62" s="300" t="s">
        <v>75</v>
      </c>
      <c r="F62" s="423" t="s">
        <v>218</v>
      </c>
      <c r="G62" s="424"/>
      <c r="H62" s="181" t="s">
        <v>171</v>
      </c>
      <c r="I62" s="321"/>
    </row>
    <row r="63" spans="3:9" s="72" customFormat="1" ht="23.25" customHeight="1">
      <c r="C63" s="105"/>
      <c r="D63" s="105"/>
      <c r="E63" s="300" t="s">
        <v>104</v>
      </c>
      <c r="F63" s="433" t="s">
        <v>219</v>
      </c>
      <c r="G63" s="434"/>
      <c r="H63" s="181" t="s">
        <v>220</v>
      </c>
      <c r="I63" s="176">
        <v>175</v>
      </c>
    </row>
    <row r="64" spans="3:9" s="72" customFormat="1" ht="23.25" customHeight="1">
      <c r="C64" s="105"/>
      <c r="D64" s="105"/>
      <c r="E64" s="300" t="s">
        <v>120</v>
      </c>
      <c r="F64" s="433" t="s">
        <v>221</v>
      </c>
      <c r="G64" s="434"/>
      <c r="H64" s="181" t="s">
        <v>220</v>
      </c>
      <c r="I64" s="176">
        <v>48.4</v>
      </c>
    </row>
    <row r="65" spans="3:9" s="72" customFormat="1" ht="23.25" customHeight="1">
      <c r="C65" s="105"/>
      <c r="D65" s="105"/>
      <c r="E65" s="300" t="s">
        <v>122</v>
      </c>
      <c r="F65" s="433" t="s">
        <v>222</v>
      </c>
      <c r="G65" s="434"/>
      <c r="H65" s="181" t="s">
        <v>223</v>
      </c>
      <c r="I65" s="337">
        <v>100.006</v>
      </c>
    </row>
    <row r="66" spans="3:9" s="72" customFormat="1" ht="23.25" customHeight="1">
      <c r="C66" s="105"/>
      <c r="D66" s="105"/>
      <c r="E66" s="300" t="s">
        <v>224</v>
      </c>
      <c r="F66" s="421" t="s">
        <v>225</v>
      </c>
      <c r="G66" s="422"/>
      <c r="H66" s="181" t="s">
        <v>223</v>
      </c>
      <c r="I66" s="321"/>
    </row>
    <row r="67" spans="3:9" s="72" customFormat="1" ht="23.25" customHeight="1">
      <c r="C67" s="105"/>
      <c r="D67" s="105"/>
      <c r="E67" s="300" t="s">
        <v>124</v>
      </c>
      <c r="F67" s="433" t="s">
        <v>226</v>
      </c>
      <c r="G67" s="434"/>
      <c r="H67" s="181" t="s">
        <v>223</v>
      </c>
      <c r="I67" s="321"/>
    </row>
    <row r="68" spans="3:9" s="72" customFormat="1" ht="23.25" customHeight="1">
      <c r="C68" s="105"/>
      <c r="D68" s="105"/>
      <c r="E68" s="300" t="s">
        <v>126</v>
      </c>
      <c r="F68" s="433" t="s">
        <v>227</v>
      </c>
      <c r="G68" s="434"/>
      <c r="H68" s="181" t="s">
        <v>223</v>
      </c>
      <c r="I68" s="338">
        <v>79.405</v>
      </c>
    </row>
    <row r="69" spans="3:9" s="72" customFormat="1" ht="23.25" customHeight="1">
      <c r="C69" s="105"/>
      <c r="D69" s="105"/>
      <c r="E69" s="300" t="s">
        <v>228</v>
      </c>
      <c r="F69" s="423" t="s">
        <v>229</v>
      </c>
      <c r="G69" s="424"/>
      <c r="H69" s="181" t="s">
        <v>223</v>
      </c>
      <c r="I69" s="337">
        <f>I68-I70</f>
        <v>68.034</v>
      </c>
    </row>
    <row r="70" spans="3:9" s="72" customFormat="1" ht="23.25" customHeight="1">
      <c r="C70" s="105"/>
      <c r="D70" s="105"/>
      <c r="E70" s="300" t="s">
        <v>230</v>
      </c>
      <c r="F70" s="423" t="s">
        <v>231</v>
      </c>
      <c r="G70" s="424"/>
      <c r="H70" s="181" t="s">
        <v>223</v>
      </c>
      <c r="I70" s="337">
        <v>11.371</v>
      </c>
    </row>
    <row r="71" spans="3:9" s="72" customFormat="1" ht="23.25" customHeight="1">
      <c r="C71" s="105"/>
      <c r="D71" s="105"/>
      <c r="E71" s="300" t="s">
        <v>128</v>
      </c>
      <c r="F71" s="433" t="s">
        <v>232</v>
      </c>
      <c r="G71" s="434"/>
      <c r="H71" s="181" t="s">
        <v>233</v>
      </c>
      <c r="I71" s="176">
        <v>14.62</v>
      </c>
    </row>
    <row r="72" spans="3:9" s="72" customFormat="1" ht="23.25" customHeight="1">
      <c r="C72" s="105"/>
      <c r="D72" s="105"/>
      <c r="E72" s="300" t="s">
        <v>130</v>
      </c>
      <c r="F72" s="421" t="s">
        <v>234</v>
      </c>
      <c r="G72" s="422"/>
      <c r="H72" s="181" t="s">
        <v>235</v>
      </c>
      <c r="I72" s="321"/>
    </row>
    <row r="73" spans="3:9" s="72" customFormat="1" ht="23.25" customHeight="1">
      <c r="C73" s="105"/>
      <c r="D73" s="105"/>
      <c r="E73" s="300" t="s">
        <v>132</v>
      </c>
      <c r="F73" s="433" t="s">
        <v>236</v>
      </c>
      <c r="G73" s="434"/>
      <c r="H73" s="181" t="s">
        <v>237</v>
      </c>
      <c r="I73" s="176">
        <v>7.1</v>
      </c>
    </row>
    <row r="74" spans="3:9" s="72" customFormat="1" ht="23.25" customHeight="1">
      <c r="C74" s="105"/>
      <c r="D74" s="105"/>
      <c r="E74" s="300" t="s">
        <v>134</v>
      </c>
      <c r="F74" s="433" t="s">
        <v>238</v>
      </c>
      <c r="G74" s="434"/>
      <c r="H74" s="181" t="s">
        <v>237</v>
      </c>
      <c r="I74" s="176">
        <v>15.9</v>
      </c>
    </row>
    <row r="75" spans="3:9" s="72" customFormat="1" ht="23.25" customHeight="1">
      <c r="C75" s="105"/>
      <c r="D75" s="105"/>
      <c r="E75" s="300" t="s">
        <v>136</v>
      </c>
      <c r="F75" s="433" t="s">
        <v>239</v>
      </c>
      <c r="G75" s="434"/>
      <c r="H75" s="181" t="s">
        <v>240</v>
      </c>
      <c r="I75" s="326"/>
    </row>
    <row r="76" spans="3:9" s="72" customFormat="1" ht="23.25" customHeight="1">
      <c r="C76" s="105"/>
      <c r="D76" s="105"/>
      <c r="E76" s="300" t="s">
        <v>144</v>
      </c>
      <c r="F76" s="433" t="s">
        <v>241</v>
      </c>
      <c r="G76" s="434"/>
      <c r="H76" s="181" t="s">
        <v>240</v>
      </c>
      <c r="I76" s="112">
        <v>1</v>
      </c>
    </row>
    <row r="77" spans="3:9" s="72" customFormat="1" ht="23.25" customHeight="1">
      <c r="C77" s="105"/>
      <c r="D77" s="105"/>
      <c r="E77" s="300" t="s">
        <v>152</v>
      </c>
      <c r="F77" s="433" t="s">
        <v>242</v>
      </c>
      <c r="G77" s="434"/>
      <c r="H77" s="181" t="s">
        <v>240</v>
      </c>
      <c r="I77" s="112">
        <v>2</v>
      </c>
    </row>
    <row r="78" spans="3:9" s="72" customFormat="1" ht="23.25" customHeight="1">
      <c r="C78" s="105"/>
      <c r="D78" s="105"/>
      <c r="E78" s="300" t="s">
        <v>154</v>
      </c>
      <c r="F78" s="433" t="s">
        <v>243</v>
      </c>
      <c r="G78" s="434"/>
      <c r="H78" s="181" t="s">
        <v>244</v>
      </c>
      <c r="I78" s="112">
        <v>81</v>
      </c>
    </row>
    <row r="79" spans="3:9" s="72" customFormat="1" ht="23.25" customHeight="1">
      <c r="C79" s="105"/>
      <c r="D79" s="105"/>
      <c r="E79" s="300" t="s">
        <v>156</v>
      </c>
      <c r="F79" s="433" t="s">
        <v>245</v>
      </c>
      <c r="G79" s="434"/>
      <c r="H79" s="181" t="s">
        <v>246</v>
      </c>
      <c r="I79" s="176">
        <v>156.1</v>
      </c>
    </row>
    <row r="80" spans="3:9" s="72" customFormat="1" ht="23.25" customHeight="1">
      <c r="C80" s="105"/>
      <c r="D80" s="105"/>
      <c r="E80" s="300" t="s">
        <v>158</v>
      </c>
      <c r="F80" s="433" t="s">
        <v>247</v>
      </c>
      <c r="G80" s="434"/>
      <c r="H80" s="181" t="s">
        <v>248</v>
      </c>
      <c r="I80" s="339">
        <v>0.02457</v>
      </c>
    </row>
    <row r="81" spans="3:9" s="72" customFormat="1" ht="23.25" customHeight="1">
      <c r="C81" s="105"/>
      <c r="D81" s="105"/>
      <c r="E81" s="301" t="s">
        <v>160</v>
      </c>
      <c r="F81" s="435" t="s">
        <v>249</v>
      </c>
      <c r="G81" s="436"/>
      <c r="H81" s="185" t="s">
        <v>250</v>
      </c>
      <c r="I81" s="340">
        <v>1.467</v>
      </c>
    </row>
    <row r="82" spans="3:9" s="72" customFormat="1" ht="51" customHeight="1" thickBot="1">
      <c r="C82" s="105"/>
      <c r="D82" s="105"/>
      <c r="E82" s="302" t="s">
        <v>162</v>
      </c>
      <c r="F82" s="437" t="s">
        <v>251</v>
      </c>
      <c r="G82" s="438"/>
      <c r="H82" s="303"/>
      <c r="I82" s="327"/>
    </row>
    <row r="83" spans="3:9" s="72" customFormat="1" ht="11.25">
      <c r="C83" s="79"/>
      <c r="D83" s="79"/>
      <c r="E83" s="79"/>
      <c r="F83" s="79"/>
      <c r="G83" s="79"/>
      <c r="H83" s="79"/>
      <c r="I83" s="79"/>
    </row>
    <row r="84" spans="1:9" s="72" customFormat="1" ht="11.25">
      <c r="A84" s="79"/>
      <c r="B84" s="79"/>
      <c r="C84" s="79"/>
      <c r="D84" s="79"/>
      <c r="E84" s="79"/>
      <c r="F84" s="79" t="s">
        <v>361</v>
      </c>
      <c r="G84" s="79"/>
      <c r="H84" s="79"/>
      <c r="I84" s="79"/>
    </row>
    <row r="85" s="72" customFormat="1" ht="11.25">
      <c r="C85" s="79"/>
    </row>
    <row r="86" s="72" customFormat="1" ht="11.25">
      <c r="C86" s="79"/>
    </row>
    <row r="87" s="72" customFormat="1" ht="11.25">
      <c r="C87" s="79"/>
    </row>
    <row r="88" s="72" customFormat="1" ht="11.25">
      <c r="C88" s="79"/>
    </row>
    <row r="89" s="72" customFormat="1" ht="11.25">
      <c r="C89" s="79"/>
    </row>
    <row r="90" s="72" customFormat="1" ht="11.25">
      <c r="C90" s="79"/>
    </row>
    <row r="91" s="72" customFormat="1" ht="11.25">
      <c r="C91" s="79"/>
    </row>
    <row r="92" s="72" customFormat="1" ht="11.25">
      <c r="C92" s="79"/>
    </row>
    <row r="93" s="72" customFormat="1" ht="11.25">
      <c r="C93" s="79"/>
    </row>
    <row r="94" s="72" customFormat="1" ht="11.25">
      <c r="C94" s="79"/>
    </row>
    <row r="95" s="72" customFormat="1" ht="11.25">
      <c r="C95" s="79"/>
    </row>
    <row r="96" s="72" customFormat="1" ht="11.25">
      <c r="C96" s="79"/>
    </row>
    <row r="97" s="72" customFormat="1" ht="11.25">
      <c r="C97" s="79"/>
    </row>
    <row r="98" s="72" customFormat="1" ht="11.25">
      <c r="C98" s="79"/>
    </row>
    <row r="99" s="72" customFormat="1" ht="11.25">
      <c r="C99" s="79"/>
    </row>
    <row r="100" s="72" customFormat="1" ht="11.25">
      <c r="C100" s="79"/>
    </row>
    <row r="101" s="72" customFormat="1" ht="11.25">
      <c r="C101" s="79"/>
    </row>
    <row r="102" s="72" customFormat="1" ht="11.25">
      <c r="C102" s="79"/>
    </row>
    <row r="103" s="72" customFormat="1" ht="11.25">
      <c r="C103" s="79"/>
    </row>
    <row r="104" s="72" customFormat="1" ht="11.25">
      <c r="C104" s="79"/>
    </row>
    <row r="105" s="72" customFormat="1" ht="11.25">
      <c r="C105" s="79"/>
    </row>
    <row r="106" s="72" customFormat="1" ht="11.25">
      <c r="C106" s="79"/>
    </row>
    <row r="107" s="72" customFormat="1" ht="11.25">
      <c r="C107" s="79"/>
    </row>
    <row r="108" s="72" customFormat="1" ht="11.25">
      <c r="C108" s="79"/>
    </row>
    <row r="109" s="72" customFormat="1" ht="11.25">
      <c r="C109" s="79"/>
    </row>
  </sheetData>
  <sheetProtection/>
  <mergeCells count="63">
    <mergeCell ref="F81:G81"/>
    <mergeCell ref="F82:G82"/>
    <mergeCell ref="F75:G75"/>
    <mergeCell ref="F76:G76"/>
    <mergeCell ref="F77:G77"/>
    <mergeCell ref="F78:G78"/>
    <mergeCell ref="F79:G79"/>
    <mergeCell ref="F80:G80"/>
    <mergeCell ref="F69:G69"/>
    <mergeCell ref="F70:G70"/>
    <mergeCell ref="F73:G73"/>
    <mergeCell ref="F74:G74"/>
    <mergeCell ref="F71:G71"/>
    <mergeCell ref="F72:G72"/>
    <mergeCell ref="F63:G63"/>
    <mergeCell ref="F64:G64"/>
    <mergeCell ref="F67:G67"/>
    <mergeCell ref="F68:G68"/>
    <mergeCell ref="F65:G65"/>
    <mergeCell ref="F66:G66"/>
    <mergeCell ref="F52:G52"/>
    <mergeCell ref="F53:G53"/>
    <mergeCell ref="F54:G54"/>
    <mergeCell ref="F58:G58"/>
    <mergeCell ref="F56:G56"/>
    <mergeCell ref="F57:G57"/>
    <mergeCell ref="F55:G55"/>
    <mergeCell ref="F61:G61"/>
    <mergeCell ref="F62:G62"/>
    <mergeCell ref="F59:G59"/>
    <mergeCell ref="F60:G60"/>
    <mergeCell ref="F44:G44"/>
    <mergeCell ref="F45:G45"/>
    <mergeCell ref="F46:G46"/>
    <mergeCell ref="F47:G47"/>
    <mergeCell ref="F48:G48"/>
    <mergeCell ref="F49:G49"/>
    <mergeCell ref="F50:G50"/>
    <mergeCell ref="F51:G51"/>
    <mergeCell ref="E34:E37"/>
    <mergeCell ref="F34:F37"/>
    <mergeCell ref="F38:G38"/>
    <mergeCell ref="F39:G39"/>
    <mergeCell ref="E26:E29"/>
    <mergeCell ref="F26:F29"/>
    <mergeCell ref="E30:E33"/>
    <mergeCell ref="F30:F33"/>
    <mergeCell ref="F21:G21"/>
    <mergeCell ref="F22:G22"/>
    <mergeCell ref="F42:G42"/>
    <mergeCell ref="F43:G43"/>
    <mergeCell ref="F40:G40"/>
    <mergeCell ref="F41:G41"/>
    <mergeCell ref="F23:G23"/>
    <mergeCell ref="F24:G24"/>
    <mergeCell ref="I8:N8"/>
    <mergeCell ref="I9:N9"/>
    <mergeCell ref="I11:N11"/>
    <mergeCell ref="G10:N10"/>
    <mergeCell ref="E16:I16"/>
    <mergeCell ref="F18:G18"/>
    <mergeCell ref="F19:G19"/>
    <mergeCell ref="F20:G20"/>
  </mergeCells>
  <dataValidations count="4">
    <dataValidation type="textLength" operator="lessThanOrEqual" allowBlank="1" showInputMessage="1" showErrorMessage="1" sqref="I82">
      <formula1>300</formula1>
    </dataValidation>
    <dataValidation type="decimal" allowBlank="1" showInputMessage="1" showErrorMessage="1" sqref="I63:I70">
      <formula1>-999999999999</formula1>
      <formula2>999999999999</formula2>
    </dataValidation>
    <dataValidation type="whole" allowBlank="1" showInputMessage="1" showErrorMessage="1" sqref="I75:I78">
      <formula1>-99999999999</formula1>
      <formula2>999999999999</formula2>
    </dataValidation>
    <dataValidation type="decimal" allowBlank="1" showInputMessage="1" showErrorMessage="1" sqref="I71:I74 I34:I36 I38 I79:I81 I21:I23 I26:I27 I30:I32 I40:I62">
      <formula1>-99999999999</formula1>
      <formula2>999999999999</formula2>
    </dataValidation>
  </dataValidations>
  <printOptions/>
  <pageMargins left="0.7480314960629921" right="0.31496062992125984" top="0.07874015748031496" bottom="0.03937007874015748" header="0.5118110236220472" footer="0"/>
  <pageSetup fitToHeight="2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7:M35"/>
  <sheetViews>
    <sheetView zoomScalePageLayoutView="0" workbookViewId="0" topLeftCell="E31">
      <selection activeCell="G26" sqref="G26"/>
    </sheetView>
  </sheetViews>
  <sheetFormatPr defaultColWidth="9.00390625" defaultRowHeight="12.75"/>
  <cols>
    <col min="1" max="2" width="0" style="285" hidden="1" customWidth="1"/>
    <col min="3" max="3" width="2.375" style="287" hidden="1" customWidth="1"/>
    <col min="4" max="4" width="10.125" style="285" hidden="1" customWidth="1"/>
    <col min="5" max="5" width="8.125" style="285" customWidth="1"/>
    <col min="6" max="6" width="52.625" style="285" customWidth="1"/>
    <col min="7" max="7" width="49.875" style="285" customWidth="1"/>
    <col min="8" max="16384" width="9.125" style="2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287"/>
      <c r="E7" s="287"/>
      <c r="F7" s="287"/>
      <c r="G7" s="287"/>
    </row>
    <row r="8" spans="4:12" ht="11.25" customHeight="1">
      <c r="D8" s="287"/>
      <c r="E8" s="287"/>
      <c r="F8" s="241"/>
      <c r="G8" s="63" t="s">
        <v>285</v>
      </c>
      <c r="H8" s="292"/>
      <c r="I8" s="292"/>
      <c r="J8" s="292"/>
      <c r="K8" s="292"/>
      <c r="L8" s="292"/>
    </row>
    <row r="9" spans="4:12" ht="11.25" customHeight="1">
      <c r="D9" s="287"/>
      <c r="E9" s="287"/>
      <c r="F9" s="241"/>
      <c r="G9" s="63" t="s">
        <v>291</v>
      </c>
      <c r="H9" s="292"/>
      <c r="I9" s="292"/>
      <c r="J9" s="292"/>
      <c r="K9" s="292"/>
      <c r="L9" s="292"/>
    </row>
    <row r="10" spans="4:13" ht="11.25" customHeight="1">
      <c r="D10" s="287"/>
      <c r="E10" s="287"/>
      <c r="F10" s="358" t="s">
        <v>279</v>
      </c>
      <c r="G10" s="358"/>
      <c r="H10" s="292"/>
      <c r="I10" s="292"/>
      <c r="J10" s="292"/>
      <c r="K10" s="292"/>
      <c r="L10" s="292"/>
      <c r="M10" s="292"/>
    </row>
    <row r="11" spans="4:12" ht="11.25" customHeight="1">
      <c r="D11" s="287"/>
      <c r="E11" s="287"/>
      <c r="F11" s="241"/>
      <c r="G11" s="63" t="s">
        <v>290</v>
      </c>
      <c r="H11" s="292"/>
      <c r="I11" s="292"/>
      <c r="J11" s="292"/>
      <c r="K11" s="292"/>
      <c r="L11" s="292"/>
    </row>
    <row r="12" spans="4:7" ht="11.25">
      <c r="D12" s="287"/>
      <c r="E12" s="287"/>
      <c r="F12" s="287"/>
      <c r="G12" s="287"/>
    </row>
    <row r="13" spans="4:7" ht="11.25">
      <c r="D13" s="287"/>
      <c r="E13" s="287"/>
      <c r="F13" s="287"/>
      <c r="G13" s="287"/>
    </row>
    <row r="14" spans="4:7" ht="11.25">
      <c r="D14" s="288"/>
      <c r="E14" s="288"/>
      <c r="F14" s="288"/>
      <c r="G14" s="288"/>
    </row>
    <row r="15" spans="4:7" ht="11.25">
      <c r="D15" s="288"/>
      <c r="E15" s="288"/>
      <c r="F15" s="289"/>
      <c r="G15" s="288"/>
    </row>
    <row r="16" spans="4:7" ht="26.25" customHeight="1">
      <c r="D16" s="288"/>
      <c r="E16" s="441" t="s">
        <v>256</v>
      </c>
      <c r="F16" s="441"/>
      <c r="G16" s="441"/>
    </row>
    <row r="17" spans="4:7" ht="12" thickBot="1">
      <c r="D17" s="288"/>
      <c r="E17" s="114"/>
      <c r="F17" s="114"/>
      <c r="G17" s="114"/>
    </row>
    <row r="18" spans="3:7" s="290" customFormat="1" ht="42" customHeight="1" thickBot="1">
      <c r="C18" s="291"/>
      <c r="D18" s="291"/>
      <c r="E18" s="442" t="s">
        <v>257</v>
      </c>
      <c r="F18" s="443"/>
      <c r="G18" s="444"/>
    </row>
    <row r="19" spans="3:7" s="290" customFormat="1" ht="22.5" customHeight="1" thickBot="1">
      <c r="C19" s="291"/>
      <c r="D19" s="291"/>
      <c r="E19" s="108" t="s">
        <v>48</v>
      </c>
      <c r="F19" s="109" t="s">
        <v>258</v>
      </c>
      <c r="G19" s="110" t="s">
        <v>259</v>
      </c>
    </row>
    <row r="20" spans="3:7" s="290" customFormat="1" ht="11.25">
      <c r="C20" s="291"/>
      <c r="D20" s="291"/>
      <c r="E20" s="307">
        <v>1</v>
      </c>
      <c r="F20" s="308">
        <f>E20+1</f>
        <v>2</v>
      </c>
      <c r="G20" s="309">
        <v>3</v>
      </c>
    </row>
    <row r="21" spans="3:7" s="290" customFormat="1" ht="22.5">
      <c r="C21" s="291"/>
      <c r="D21" s="291"/>
      <c r="E21" s="305">
        <v>1</v>
      </c>
      <c r="F21" s="306" t="s">
        <v>260</v>
      </c>
      <c r="G21" s="256" t="s">
        <v>341</v>
      </c>
    </row>
    <row r="22" spans="3:7" s="290" customFormat="1" ht="22.5">
      <c r="C22" s="291"/>
      <c r="D22" s="291"/>
      <c r="E22" s="305">
        <v>2</v>
      </c>
      <c r="F22" s="111" t="s">
        <v>261</v>
      </c>
      <c r="G22" s="256" t="s">
        <v>342</v>
      </c>
    </row>
    <row r="23" spans="3:7" s="290" customFormat="1" ht="173.25">
      <c r="C23" s="291"/>
      <c r="D23" s="291"/>
      <c r="E23" s="305">
        <v>3</v>
      </c>
      <c r="F23" s="111" t="s">
        <v>262</v>
      </c>
      <c r="G23" s="310" t="s">
        <v>340</v>
      </c>
    </row>
    <row r="24" spans="3:7" s="290" customFormat="1" ht="22.5">
      <c r="C24" s="291"/>
      <c r="D24" s="291"/>
      <c r="E24" s="305">
        <v>4</v>
      </c>
      <c r="F24" s="306" t="s">
        <v>263</v>
      </c>
      <c r="G24" s="293"/>
    </row>
    <row r="25" spans="3:7" s="290" customFormat="1" ht="11.25">
      <c r="C25" s="291"/>
      <c r="D25" s="291"/>
      <c r="E25" s="186" t="s">
        <v>71</v>
      </c>
      <c r="F25" s="187" t="s">
        <v>264</v>
      </c>
      <c r="G25" s="256" t="s">
        <v>319</v>
      </c>
    </row>
    <row r="26" spans="3:7" s="290" customFormat="1" ht="78.75">
      <c r="C26" s="291"/>
      <c r="D26" s="291"/>
      <c r="E26" s="186" t="s">
        <v>72</v>
      </c>
      <c r="F26" s="187" t="s">
        <v>265</v>
      </c>
      <c r="G26" s="256" t="s">
        <v>373</v>
      </c>
    </row>
    <row r="27" spans="3:7" s="290" customFormat="1" ht="12.75">
      <c r="C27" s="291"/>
      <c r="D27" s="291"/>
      <c r="E27" s="186" t="s">
        <v>168</v>
      </c>
      <c r="F27" s="187" t="s">
        <v>266</v>
      </c>
      <c r="G27" s="257" t="s">
        <v>327</v>
      </c>
    </row>
    <row r="28" spans="3:7" s="290" customFormat="1" ht="12.75">
      <c r="C28" s="291"/>
      <c r="D28" s="291"/>
      <c r="E28" s="186" t="s">
        <v>267</v>
      </c>
      <c r="F28" s="187" t="s">
        <v>268</v>
      </c>
      <c r="G28" s="257" t="s">
        <v>326</v>
      </c>
    </row>
    <row r="29" spans="3:7" s="290" customFormat="1" ht="33.75">
      <c r="C29" s="291"/>
      <c r="D29" s="291" t="s">
        <v>79</v>
      </c>
      <c r="E29" s="305">
        <v>5</v>
      </c>
      <c r="F29" s="306" t="s">
        <v>343</v>
      </c>
      <c r="G29" s="256" t="s">
        <v>344</v>
      </c>
    </row>
    <row r="30" spans="3:7" s="290" customFormat="1" ht="33.75">
      <c r="C30" s="291"/>
      <c r="D30" s="291"/>
      <c r="E30" s="305">
        <v>6</v>
      </c>
      <c r="F30" s="311" t="s">
        <v>339</v>
      </c>
      <c r="G30" s="256" t="s">
        <v>303</v>
      </c>
    </row>
    <row r="31" spans="3:7" s="290" customFormat="1" ht="23.25" thickBot="1">
      <c r="C31" s="291"/>
      <c r="D31" s="291"/>
      <c r="E31" s="312">
        <v>7</v>
      </c>
      <c r="F31" s="313" t="s">
        <v>269</v>
      </c>
      <c r="G31" s="314" t="s">
        <v>303</v>
      </c>
    </row>
    <row r="32" spans="4:7" ht="11.25">
      <c r="D32" s="288"/>
      <c r="E32" s="288"/>
      <c r="F32" s="288"/>
      <c r="G32" s="288"/>
    </row>
    <row r="33" spans="4:7" ht="27.75" customHeight="1">
      <c r="D33" s="288"/>
      <c r="E33" s="439" t="s">
        <v>345</v>
      </c>
      <c r="F33" s="440"/>
      <c r="G33" s="440"/>
    </row>
    <row r="34" spans="4:7" ht="27.75" customHeight="1">
      <c r="D34" s="288"/>
      <c r="E34" s="439" t="s">
        <v>346</v>
      </c>
      <c r="F34" s="440"/>
      <c r="G34" s="440"/>
    </row>
    <row r="35" spans="4:7" ht="11.25">
      <c r="D35" s="288"/>
      <c r="E35" s="114"/>
      <c r="F35" s="114"/>
      <c r="G35" s="114"/>
    </row>
    <row r="36" s="287" customFormat="1" ht="11.25"/>
  </sheetData>
  <sheetProtection/>
  <mergeCells count="5">
    <mergeCell ref="E34:G34"/>
    <mergeCell ref="F10:G10"/>
    <mergeCell ref="E16:G16"/>
    <mergeCell ref="E18:G18"/>
    <mergeCell ref="E33:G33"/>
  </mergeCells>
  <hyperlinks>
    <hyperlink ref="G27" r:id="rId1" display="mail@mmrp.murmansk.ru"/>
    <hyperlink ref="G28" r:id="rId2" display="www.portofmurmansk.ru"/>
  </hyperlinks>
  <printOptions/>
  <pageMargins left="0.75" right="0.44" top="1" bottom="1" header="0.5" footer="0.5"/>
  <pageSetup fitToHeight="1" fitToWidth="1" horizontalDpi="600" verticalDpi="600" orientation="portrait" paperSize="9" scale="8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User</cp:lastModifiedBy>
  <cp:lastPrinted>2014-01-09T07:15:42Z</cp:lastPrinted>
  <dcterms:created xsi:type="dcterms:W3CDTF">2010-09-29T04:22:57Z</dcterms:created>
  <dcterms:modified xsi:type="dcterms:W3CDTF">2014-01-10T08:56:03Z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